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C\II.EU\2. INFRA\2.1 ESFRI\2.1.6 ESFRI Call for projects 2021\02_Call\Call 2021-2022\04_Introduction\01_Formal documents\"/>
    </mc:Choice>
  </mc:AlternateContent>
  <xr:revisionPtr revIDLastSave="0" documentId="13_ncr:1_{17C7C587-82AB-4CAA-9A2D-A46D4CD2F84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UDGET INFO" sheetId="1" r:id="rId1"/>
    <sheet name="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5" i="3" l="1"/>
  <c r="C122" i="3"/>
  <c r="C108" i="3"/>
  <c r="C95" i="3"/>
  <c r="C81" i="3"/>
  <c r="C75" i="3"/>
  <c r="C68" i="3"/>
  <c r="C41" i="3"/>
  <c r="C54" i="3"/>
  <c r="C136" i="3"/>
  <c r="C109" i="3"/>
  <c r="C82" i="3"/>
  <c r="C55" i="3"/>
  <c r="E12" i="3"/>
  <c r="E120" i="3"/>
  <c r="E93" i="3"/>
  <c r="E66" i="3"/>
  <c r="E39" i="3"/>
  <c r="C147" i="3" l="1"/>
  <c r="C152" i="3"/>
  <c r="C153" i="3" s="1"/>
  <c r="D151" i="3" s="1"/>
  <c r="C129" i="3"/>
  <c r="C14" i="3"/>
  <c r="C48" i="3"/>
  <c r="C42" i="3"/>
  <c r="C148" i="3" l="1"/>
  <c r="D146" i="3" s="1"/>
  <c r="C123" i="3" l="1"/>
  <c r="C96" i="3"/>
  <c r="C69" i="3"/>
  <c r="C15" i="3"/>
  <c r="C130" i="3" l="1"/>
  <c r="D127" i="3" s="1"/>
  <c r="C139" i="3" s="1"/>
  <c r="C140" i="3" s="1"/>
  <c r="D138" i="3" s="1"/>
  <c r="C102" i="3"/>
  <c r="C103" i="3" s="1"/>
  <c r="D100" i="3" s="1"/>
  <c r="C112" i="3" s="1"/>
  <c r="C113" i="3" s="1"/>
  <c r="D111" i="3" s="1"/>
  <c r="E107" i="3" s="1"/>
  <c r="C76" i="3"/>
  <c r="D73" i="3" s="1"/>
  <c r="C85" i="3" s="1"/>
  <c r="C86" i="3" s="1"/>
  <c r="D84" i="3" s="1"/>
  <c r="E80" i="3" s="1"/>
  <c r="C49" i="3"/>
  <c r="D46" i="3" s="1"/>
  <c r="C58" i="3" s="1"/>
  <c r="C59" i="3" s="1"/>
  <c r="D57" i="3" s="1"/>
  <c r="E53" i="3" s="1"/>
  <c r="C21" i="3"/>
  <c r="C22" i="3" s="1"/>
  <c r="C31" i="3" l="1"/>
  <c r="C32" i="3" s="1"/>
  <c r="D30" i="3" s="1"/>
  <c r="C27" i="3" s="1"/>
  <c r="C28" i="3" s="1"/>
  <c r="E134" i="3"/>
  <c r="D165" i="3" l="1"/>
  <c r="E151" i="3" s="1"/>
  <c r="E26" i="3"/>
  <c r="D160" i="3"/>
  <c r="E146" i="3" s="1"/>
  <c r="E165" i="3" l="1"/>
  <c r="E160" i="3"/>
</calcChain>
</file>

<file path=xl/sharedStrings.xml><?xml version="1.0" encoding="utf-8"?>
<sst xmlns="http://schemas.openxmlformats.org/spreadsheetml/2006/main" count="286" uniqueCount="175">
  <si>
    <t>TOTAL PARTNER BUDGET</t>
  </si>
  <si>
    <t>STAFF COSTS</t>
  </si>
  <si>
    <t>OPERATION COSTS</t>
  </si>
  <si>
    <t>GENERAL</t>
  </si>
  <si>
    <t>SPECIFIC</t>
  </si>
  <si>
    <t>OVERHEADS</t>
  </si>
  <si>
    <t>EQUIPMENT</t>
  </si>
  <si>
    <t>SUBCONTRACTING</t>
  </si>
  <si>
    <t>COORDINATOR</t>
  </si>
  <si>
    <t>PARTNER</t>
  </si>
  <si>
    <t>5% of [Staff costs + operation costs]</t>
  </si>
  <si>
    <t>Optional</t>
  </si>
  <si>
    <t>Total SPECIFIC operation costs</t>
  </si>
  <si>
    <t>Total GENERAL operation costs</t>
  </si>
  <si>
    <t>Total OVERHEADS costs</t>
  </si>
  <si>
    <t>Total EQUIPMENT costs</t>
  </si>
  <si>
    <t>Total SUBCONTRACTING costs</t>
  </si>
  <si>
    <t>Total STAFF budget = MIN 60% of the total budget of the proposal</t>
  </si>
  <si>
    <t>Compulsory</t>
  </si>
  <si>
    <t>[Staff costs + Operation costs + Overheads + Equipment + Subcontracting]</t>
  </si>
  <si>
    <t>[Staff costs + Operation costs + Overheads + Equipment + Subcontracting] of this partner</t>
  </si>
  <si>
    <t>TOTAL BUDGET</t>
  </si>
  <si>
    <t xml:space="preserve">Staff costs for COORDINATOR = </t>
  </si>
  <si>
    <t>(1) Introduce here the staff costs for the coordinator</t>
  </si>
  <si>
    <t>15% Staff costs =</t>
  </si>
  <si>
    <t>15% Staff costs (rounded) =</t>
  </si>
  <si>
    <t xml:space="preserve">      The budget will be rounded up to the next whole number.</t>
  </si>
  <si>
    <t>(3) Introduce here the staff costs for the coordinator</t>
  </si>
  <si>
    <t>General operation costs COORDINATOR =</t>
  </si>
  <si>
    <t xml:space="preserve">Specific operation costs COORDINATOR = </t>
  </si>
  <si>
    <t xml:space="preserve">Overheads COORDINATOR = </t>
  </si>
  <si>
    <r>
      <t xml:space="preserve">(4) The overheads will be </t>
    </r>
    <r>
      <rPr>
        <i/>
        <u/>
        <sz val="10"/>
        <color rgb="FF0070C0"/>
        <rFont val="Calibri"/>
        <family val="2"/>
        <scheme val="minor"/>
      </rPr>
      <t>automatically</t>
    </r>
    <r>
      <rPr>
        <i/>
        <sz val="10"/>
        <color rgb="FF0070C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calculated.</t>
    </r>
  </si>
  <si>
    <t>5% of (Staff costs+ Operation costs) =</t>
  </si>
  <si>
    <t>5% of (Staff costs+ Operation costs) (rounded) =</t>
  </si>
  <si>
    <t>5% of (Staff costs+ Operation costs)</t>
  </si>
  <si>
    <t xml:space="preserve">Equipment for COORDINATOR = </t>
  </si>
  <si>
    <t xml:space="preserve">Subcontracting for COORDINATOR = </t>
  </si>
  <si>
    <t>(5) Introduce here the equipment costs for the coordinator</t>
  </si>
  <si>
    <t>(6) Introduce here the subcontracting costs for the coordinator</t>
  </si>
  <si>
    <t xml:space="preserve">TOTAL budget for COORDINATOR = </t>
  </si>
  <si>
    <t>Total budget for Coordinator =</t>
  </si>
  <si>
    <t>Total budget Coord. (rounded) =</t>
  </si>
  <si>
    <r>
      <t xml:space="preserve">(9) The total budget for the coordinator will be </t>
    </r>
    <r>
      <rPr>
        <i/>
        <u/>
        <sz val="10"/>
        <color rgb="FF0070C0"/>
        <rFont val="Calibri"/>
        <family val="2"/>
        <scheme val="minor"/>
      </rPr>
      <t>automatically</t>
    </r>
    <r>
      <rPr>
        <i/>
        <sz val="10"/>
        <color rgb="FF0070C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calculated</t>
    </r>
  </si>
  <si>
    <r>
      <rPr>
        <i/>
        <sz val="10"/>
        <color theme="2" tint="-0.749992370372631"/>
        <rFont val="Calibri"/>
        <family val="2"/>
        <scheme val="minor"/>
      </rPr>
      <t xml:space="preserve"> Note that if the subcontracting costs are equal or lower than 25% of the total budget for the coordinator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</si>
  <si>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 xml:space="preserve">       The budget will be rounded up to the next whole number.</t>
  </si>
  <si>
    <r>
      <rPr>
        <i/>
        <sz val="10"/>
        <color theme="2" tint="-0.749992370372631"/>
        <rFont val="Calibri"/>
        <family val="2"/>
        <scheme val="minor"/>
      </rPr>
      <t xml:space="preserve"> However if the subcontracting costs are NOT equal or lower than 25% of the total budget for the coordinator, 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</si>
  <si>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 xml:space="preserve">TOTAL BUDGET OF THE PROJECT = </t>
  </si>
  <si>
    <t>BUDGET CALCULATOR COORDINATOR</t>
  </si>
  <si>
    <t>BUDGET CALCULATOR PARTNER 2</t>
  </si>
  <si>
    <t>BUDGET CALCULATOR PARTNER 3</t>
  </si>
  <si>
    <t>BUDGET CALCULATOR PARTNER 4</t>
  </si>
  <si>
    <t>SCROLL</t>
  </si>
  <si>
    <t>DOWN</t>
  </si>
  <si>
    <t>TOTAL BUDGET OF THE PROJECT</t>
  </si>
  <si>
    <r>
      <rPr>
        <i/>
        <sz val="10"/>
        <color theme="2" tint="-0.749992370372631"/>
        <rFont val="Calibri"/>
        <family val="2"/>
        <scheme val="minor"/>
      </rPr>
      <t xml:space="preserve">    Note that if the total budget of the project is equal or lower than 750 000€,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</si>
  <si>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r>
      <rPr>
        <i/>
        <sz val="10"/>
        <color theme="2" tint="-0.749992370372631"/>
        <rFont val="Calibri"/>
        <family val="2"/>
        <scheme val="minor"/>
      </rPr>
      <t xml:space="preserve">    However if the total budget of the project is NOT equal or lower than 750 000€,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</si>
  <si>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>CONTENT OF THE BUDGET RULES FILE</t>
  </si>
  <si>
    <t xml:space="preserve"> esfri-fed@belspo.be </t>
  </si>
  <si>
    <t>The staff costs (scholarships excluded) are limited to a maximum amount of:</t>
  </si>
  <si>
    <t>At least 60% of the total proposal's budget has to be devoted to staff.</t>
  </si>
  <si>
    <t xml:space="preserve">The project budget is reserved exclusively for the project activities. </t>
  </si>
  <si>
    <t>The different categories of expenditure financed by BELSPO are:</t>
  </si>
  <si>
    <t xml:space="preserve">Pre-tax wages associated with increases in the cost of living, employers’ social security and statutory insurance contributions, </t>
  </si>
  <si>
    <t xml:space="preserve">as well as any other compensation or allowance due by law and secondary to the salary itself and tax-free scholarships. </t>
  </si>
  <si>
    <t xml:space="preserve">BELSPO does not allow cumulative wages for Staff. </t>
  </si>
  <si>
    <t>A researcher bound contractually to an institution - full time or part time cannot apply for him/herself for BELSPO staff budget for that part. </t>
  </si>
  <si>
    <t>The costs for scholarships are limited to a maximum amount of *:</t>
  </si>
  <si>
    <t xml:space="preserve">However tax-free doctoral or post doctoral scholarships can be exceptionally accepted under the following restricted conditions.  </t>
  </si>
  <si>
    <t>The total number of tax-free scholarships per project is limited to max. 50% of the number of staff financed by BRAIN-be 2.0 within said  project.</t>
  </si>
  <si>
    <t xml:space="preserve"> In any case, there shall not be more than 2 tax-free scholarships/project. Tax-free scholarships refer to a grant subject to tax exemption under the tax laws. </t>
  </si>
  <si>
    <t>*BELSPO prefers staff to be hired under a labour contract.</t>
  </si>
  <si>
    <t xml:space="preserve">The amounts claimed must correspond to actual expenditures stricltly related to the project, even if supporting documents are not requested. </t>
  </si>
  <si>
    <t>The institution must keep these invoices in its accounts in the event of an audit.</t>
  </si>
  <si>
    <t>Institutions’ general overheads that cover, in one lump sum, administration, telephone, postal, maintenance, heating, lighting, electricity, rent, machine depreciation, and insurance costs.</t>
  </si>
  <si>
    <t>The total amount of this item is set as 5% of the total staff and operating costs.</t>
  </si>
  <si>
    <t>Purchase and installation of scientific and technical apparatus and instruments, including computer hardware. Equipment needs to be purchased in the first half of the project.</t>
  </si>
  <si>
    <t xml:space="preserve">Expenses incurred by a third party to carry out tasks or provide services that require special scientific or technical competences outside the institution’s normal area of activity. </t>
  </si>
  <si>
    <t>The amount may not exceed 25% of the total budget allocated to the Belgian partner concerned.</t>
  </si>
  <si>
    <t xml:space="preserve">*** In the case of an online article published within an Open Acces journal, the Article Processing Charge (APC) will be of maximum 1 300€, </t>
  </si>
  <si>
    <t>- 4 200 €/month FTE for a technician/bachelor** (regardless of years of experience)</t>
  </si>
  <si>
    <t>- 7 500 €/month FTE  for a scientist with a PhD** (regardless of years of experience)</t>
  </si>
  <si>
    <t>- 5 250 €/month FTE for a tax-free postdoctoral scholarship** (regardless of years of experience)</t>
  </si>
  <si>
    <t>** These amounts are not applicable to persons that are identified by name in the proposal.</t>
  </si>
  <si>
    <t>- BUDGET INFORMATION:</t>
  </si>
  <si>
    <t>Provides a description of the content of the file and the budget rules</t>
  </si>
  <si>
    <t>- 4 050 €/month FTE for a tax-free doctoral scholarship** (regardless of years of experience)</t>
  </si>
  <si>
    <t>Must have STAFF or SPECIFIC costs. Can have both expenditure categories</t>
  </si>
  <si>
    <t>- 6 075 €/month FTE  for a scientist with a Master's degree** (regardless of years of experience)</t>
  </si>
  <si>
    <t>Total budget of the proposal.
- For single-partner
proposals: MAX 400 000€
- For multiple-partner proposals: MAX 750 000€</t>
  </si>
  <si>
    <t xml:space="preserve">- CALCULATOR: </t>
  </si>
  <si>
    <t>Provides information on the amounts for the different budget categories</t>
  </si>
  <si>
    <r>
      <t xml:space="preserve">Attention: Equipment will only be accepted </t>
    </r>
    <r>
      <rPr>
        <b/>
        <u/>
        <sz val="11"/>
        <rFont val="Calibri"/>
        <family val="2"/>
        <scheme val="minor"/>
      </rPr>
      <t>if it is strictly necessary for the integration of the component into the ESFRI</t>
    </r>
    <r>
      <rPr>
        <b/>
        <sz val="11"/>
        <rFont val="Calibri"/>
        <family val="2"/>
        <scheme val="minor"/>
      </rPr>
      <t xml:space="preserve"> research infrastructure.</t>
    </r>
  </si>
  <si>
    <t xml:space="preserve">STAFF COSTS OF THE PROJECT = </t>
  </si>
  <si>
    <t>Total Staff costs =</t>
  </si>
  <si>
    <t>Total Staff costs (rounded) =</t>
  </si>
  <si>
    <t>TOTAL STAFF COSTS OF THE PROJECT</t>
  </si>
  <si>
    <r>
      <t xml:space="preserve">(10)  The total staff costs of the project will be </t>
    </r>
    <r>
      <rPr>
        <i/>
        <u/>
        <sz val="10"/>
        <color rgb="FF0070C0"/>
        <rFont val="Calibri"/>
        <family val="2"/>
        <scheme val="minor"/>
      </rPr>
      <t>automatically</t>
    </r>
    <r>
      <rPr>
        <i/>
        <sz val="10"/>
        <color rgb="FF0070C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calculated</t>
    </r>
  </si>
  <si>
    <r>
      <rPr>
        <i/>
        <sz val="10"/>
        <color theme="2" tint="-0.749992370372631"/>
        <rFont val="Calibri"/>
        <family val="2"/>
        <scheme val="minor"/>
      </rPr>
      <t xml:space="preserve">    Note that if the total staff costs of the project is min. 60% of the total budget of the project,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</si>
  <si>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r>
      <rPr>
        <i/>
        <sz val="10"/>
        <color theme="2" tint="-0.749992370372631"/>
        <rFont val="Calibri"/>
        <family val="2"/>
        <scheme val="minor"/>
      </rPr>
      <t xml:space="preserve">    However if the total budget of the project is NOT min. 60% of the total budget of the project,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</si>
  <si>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>SINGLE-PARTNER PROJECT</t>
  </si>
  <si>
    <t>MULTIPLE-PARTNER PROJECT</t>
  </si>
  <si>
    <r>
      <t xml:space="preserve">(11-A)  The total budget of the project will be </t>
    </r>
    <r>
      <rPr>
        <i/>
        <u/>
        <sz val="10"/>
        <color rgb="FF0070C0"/>
        <rFont val="Calibri"/>
        <family val="2"/>
        <scheme val="minor"/>
      </rPr>
      <t>automatically</t>
    </r>
    <r>
      <rPr>
        <i/>
        <sz val="10"/>
        <color rgb="FF0070C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calculated</t>
    </r>
  </si>
  <si>
    <r>
      <t xml:space="preserve">(11-B)  The total budget of the project will be </t>
    </r>
    <r>
      <rPr>
        <i/>
        <u/>
        <sz val="10"/>
        <color rgb="FF0070C0"/>
        <rFont val="Calibri"/>
        <family val="2"/>
        <scheme val="minor"/>
      </rPr>
      <t>automatically</t>
    </r>
    <r>
      <rPr>
        <i/>
        <sz val="10"/>
        <color rgb="FF0070C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calculated</t>
    </r>
  </si>
  <si>
    <r>
      <rPr>
        <i/>
        <sz val="10"/>
        <color theme="2" tint="-0.749992370372631"/>
        <rFont val="Calibri"/>
        <family val="2"/>
        <scheme val="minor"/>
      </rPr>
      <t xml:space="preserve">    Note that if the total budget of the project is equal or lower than 400 000€,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</si>
  <si>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r>
      <rPr>
        <i/>
        <sz val="10"/>
        <color theme="2" tint="-0.749992370372631"/>
        <rFont val="Calibri"/>
        <family val="2"/>
        <scheme val="minor"/>
      </rPr>
      <t xml:space="preserve">    However if the total budget of the project is NOT equal or lower than 400 000€,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</si>
  <si>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>END OF CALCULATOR</t>
  </si>
  <si>
    <t>For any questions please contact:</t>
  </si>
  <si>
    <t>BUDGET DISTRIBUTION RULES</t>
  </si>
  <si>
    <t>BUDGET CALCULATOR PARTNER 5</t>
  </si>
  <si>
    <t>derived from the implementation</t>
  </si>
  <si>
    <t>of the project and the services:</t>
  </si>
  <si>
    <t xml:space="preserve">Monitoring, cost needed for the </t>
  </si>
  <si>
    <t>functioning and maintaining of the</t>
  </si>
  <si>
    <t>research infrastructure component…</t>
  </si>
  <si>
    <r>
      <t xml:space="preserve">Operation costs </t>
    </r>
    <r>
      <rPr>
        <sz val="11"/>
        <color rgb="FF000000"/>
        <rFont val="Calibri"/>
        <family val="2"/>
        <scheme val="minor"/>
      </rPr>
      <t>are expenses</t>
    </r>
  </si>
  <si>
    <r>
      <t xml:space="preserve">They are divided in </t>
    </r>
    <r>
      <rPr>
        <b/>
        <sz val="11"/>
        <color rgb="FF000000"/>
        <rFont val="Calibri"/>
        <family val="2"/>
        <scheme val="minor"/>
      </rPr>
      <t xml:space="preserve">General </t>
    </r>
  </si>
  <si>
    <r>
      <t>and</t>
    </r>
    <r>
      <rPr>
        <b/>
        <sz val="11"/>
        <color theme="1"/>
        <rFont val="Calibri"/>
        <family val="2"/>
        <scheme val="minor"/>
      </rPr>
      <t xml:space="preserve"> Specific</t>
    </r>
    <r>
      <rPr>
        <sz val="11"/>
        <color theme="1"/>
        <rFont val="Calibri"/>
        <family val="2"/>
        <scheme val="minor"/>
      </rPr>
      <t xml:space="preserve"> operating costs</t>
    </r>
  </si>
  <si>
    <t>This file is composed of 2 worksheets:</t>
  </si>
  <si>
    <t>BELSPO financing is valid only for the duration of the project contract.</t>
  </si>
  <si>
    <t>Staff devoted to the implementation of the project [recruited personnel and/or non-statutary personnel made (partially) available to the project and to be implemented on the project budget].</t>
  </si>
  <si>
    <t>STAFF</t>
  </si>
  <si>
    <t>GENERAL OPERATING COSTS</t>
  </si>
  <si>
    <t>SPECIFIC OPERATING COSTS</t>
  </si>
  <si>
    <t xml:space="preserve">      and a copy of the Editor's version must be immediately deposited in an institutional repository and made public and free of access.</t>
  </si>
  <si>
    <t>max 10% of Staff costs</t>
  </si>
  <si>
    <t xml:space="preserve"> max. 15% of the Staff costs</t>
  </si>
  <si>
    <t>max. 10% of the Staff costs</t>
  </si>
  <si>
    <t>Optional
(Max. 25% of the total budget of this partner)</t>
  </si>
  <si>
    <t>max. 15% of Staff costs</t>
  </si>
  <si>
    <t>max. 10% of Staff costs</t>
  </si>
  <si>
    <t xml:space="preserve">Staff costs for PARTNER 2 = </t>
  </si>
  <si>
    <t>General operation costs PARTNER 2 =</t>
  </si>
  <si>
    <t xml:space="preserve">Specific operation costs PARTNER 2 = </t>
  </si>
  <si>
    <t xml:space="preserve">Overheads PARTNER 2 = </t>
  </si>
  <si>
    <t xml:space="preserve">Equipment for PARTNER 2 = </t>
  </si>
  <si>
    <t xml:space="preserve">Subcontracting for PARTNER 2 = </t>
  </si>
  <si>
    <t xml:space="preserve">TOTAL budget for PARTNER 2 = </t>
  </si>
  <si>
    <t xml:space="preserve">Staff costs for PARTNER 3 = </t>
  </si>
  <si>
    <t>General operation costs PARTNER 3 =</t>
  </si>
  <si>
    <t xml:space="preserve">Specific operation costs PARTNER 3 = </t>
  </si>
  <si>
    <t xml:space="preserve">Overheads PARTNER 3 = </t>
  </si>
  <si>
    <t xml:space="preserve">Equipment for PARTNER 3 = </t>
  </si>
  <si>
    <t xml:space="preserve">Subcontracting for PARTNER 3 = </t>
  </si>
  <si>
    <t xml:space="preserve">TOTAL budget for PARTNER 3 = </t>
  </si>
  <si>
    <t xml:space="preserve">Staff costs for PARTNER 4 = </t>
  </si>
  <si>
    <t>General operation costs PARTNER 4 =</t>
  </si>
  <si>
    <t xml:space="preserve">Specific operation costs PARTNER 4 = </t>
  </si>
  <si>
    <t xml:space="preserve">Overheads PARTNER 4 = </t>
  </si>
  <si>
    <t xml:space="preserve">Equipment for PARTNER 4 = </t>
  </si>
  <si>
    <t xml:space="preserve">Subcontracting for PARTNER 4 = </t>
  </si>
  <si>
    <t xml:space="preserve">TOTAL budget for PARTNER 4 = </t>
  </si>
  <si>
    <t xml:space="preserve">Staff costs for PARTNER 5 = </t>
  </si>
  <si>
    <t>General operation costs PARTNER 5 =</t>
  </si>
  <si>
    <t xml:space="preserve">Specific operation costs PARTNER 5 = </t>
  </si>
  <si>
    <t xml:space="preserve">Overheads PARTNER 5 = </t>
  </si>
  <si>
    <t xml:space="preserve">Equipment for PARTNER 5 = </t>
  </si>
  <si>
    <t xml:space="preserve">Subcontracting for PARTNER 5 = </t>
  </si>
  <si>
    <t xml:space="preserve">TOTAL budget for PARTNER 5 = </t>
  </si>
  <si>
    <t>BUDGET RULES (for Belgian partners only)</t>
  </si>
  <si>
    <t>Contains a calculator for the budget categories  [the calculator is made for max. 5 partners, please contact BELSPO if your network is larger]</t>
  </si>
  <si>
    <t>(2) Please introduce the General operation costs (rounded).</t>
  </si>
  <si>
    <r>
      <rPr>
        <i/>
        <sz val="10"/>
        <color theme="2" tint="-0.749992370372631"/>
        <rFont val="Calibri"/>
        <family val="2"/>
        <scheme val="minor"/>
      </rPr>
      <t xml:space="preserve"> Note that if the general operating costs are lower or equal than 15% of the staff budget for the coordinator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</si>
  <si>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r>
      <rPr>
        <i/>
        <sz val="10"/>
        <color theme="2" tint="-0.749992370372631"/>
        <rFont val="Calibri"/>
        <family val="2"/>
        <scheme val="minor"/>
      </rPr>
      <t xml:space="preserve"> However if the subcontracting costs are NOT equal or lower than 15% of the total budget for the coordinator, 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</si>
  <si>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r>
      <rPr>
        <i/>
        <sz val="10"/>
        <color theme="2" tint="-0.749992370372631"/>
        <rFont val="Calibri"/>
        <family val="2"/>
        <scheme val="minor"/>
      </rPr>
      <t xml:space="preserve"> Note that if the general operating costs are lower or equal than 10% of the staff budget for the partner the label '</t>
    </r>
    <r>
      <rPr>
        <i/>
        <sz val="10"/>
        <color rgb="FF00B050"/>
        <rFont val="Calibri"/>
        <family val="2"/>
        <scheme val="minor"/>
      </rPr>
      <t>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</si>
  <si>
    <t>This includes day-to-day/usual supplies and products for the laboratory, workshop and office, documentation, shipments, use of day-to-day software and IT facilities, oragisation of internal meetings, etc.</t>
  </si>
  <si>
    <t xml:space="preserve">The budget envelope for this category may not exceeed 15% of the staff budget for the coordinator (for single-team and network projects) and 10% of the staff budget for the other partners in network projects. </t>
  </si>
  <si>
    <t>This includes specific operating costs specific to the execution of project tasks, such as costs for project analyses, maintenance and repair of specific equipment</t>
  </si>
  <si>
    <t>purchased by the project,  use of specific IT facilities and software, costs for surveys,  open data publications***, organisation of workshops and events, etc...</t>
  </si>
  <si>
    <t>25% of (Total budget for coordinator) =</t>
  </si>
  <si>
    <t>25% of (Total budget for partner) =</t>
  </si>
  <si>
    <t>25% of (Total budget for partner) (rounded) =</t>
  </si>
  <si>
    <t>25% of (Total budget for coordinator) (rounded) =</t>
  </si>
  <si>
    <t>max. 10% Staff costs =</t>
  </si>
  <si>
    <t>max. 10% Staff costs (rounded) =</t>
  </si>
  <si>
    <r>
      <rPr>
        <i/>
        <sz val="10"/>
        <color theme="2" tint="-0.749992370372631"/>
        <rFont val="Calibri"/>
        <family val="2"/>
        <scheme val="minor"/>
      </rPr>
      <t xml:space="preserve"> However if the subcontracting costs are NOT equal or lower than 10% of the total budget for the partner,  the label '</t>
    </r>
    <r>
      <rPr>
        <i/>
        <sz val="10"/>
        <color rgb="FFC00000"/>
        <rFont val="Calibri"/>
        <family val="2"/>
        <scheme val="minor"/>
      </rPr>
      <t>incorrect</t>
    </r>
    <r>
      <rPr>
        <i/>
        <sz val="10"/>
        <color theme="2" tint="-0.749992370372631"/>
        <rFont val="Calibri"/>
        <family val="2"/>
        <scheme val="minor"/>
      </rPr>
      <t>' will appear next to the cell.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</si>
</sst>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u/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1"/>
      <color theme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2" tint="-0.74999237037263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59999389629810485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59999389629810485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5" borderId="0" xfId="0" applyFill="1"/>
    <xf numFmtId="0" fontId="5" fillId="5" borderId="0" xfId="0" applyFont="1" applyFill="1"/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indent="1"/>
    </xf>
    <xf numFmtId="164" fontId="9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>
      <alignment horizontal="left" indent="1"/>
    </xf>
    <xf numFmtId="165" fontId="8" fillId="0" borderId="2" xfId="0" applyNumberFormat="1" applyFont="1" applyBorder="1"/>
    <xf numFmtId="164" fontId="0" fillId="0" borderId="2" xfId="0" applyNumberFormat="1" applyBorder="1"/>
    <xf numFmtId="0" fontId="3" fillId="2" borderId="0" xfId="0" applyFont="1" applyFill="1" applyBorder="1"/>
    <xf numFmtId="0" fontId="3" fillId="2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10" fillId="2" borderId="0" xfId="0" applyFont="1" applyFill="1" applyAlignment="1">
      <alignment horizontal="right" indent="1"/>
    </xf>
    <xf numFmtId="165" fontId="1" fillId="2" borderId="0" xfId="0" applyNumberFormat="1" applyFont="1" applyFill="1" applyAlignment="1">
      <alignment horizontal="left" indent="1"/>
    </xf>
    <xf numFmtId="0" fontId="0" fillId="7" borderId="0" xfId="0" applyFill="1"/>
    <xf numFmtId="49" fontId="2" fillId="7" borderId="4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8" xfId="0" applyFill="1" applyBorder="1"/>
    <xf numFmtId="164" fontId="9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1" fillId="5" borderId="0" xfId="0" applyFont="1" applyFill="1" applyAlignment="1">
      <alignment horizontal="left" vertical="center"/>
    </xf>
    <xf numFmtId="165" fontId="8" fillId="6" borderId="2" xfId="0" applyNumberFormat="1" applyFont="1" applyFill="1" applyBorder="1"/>
    <xf numFmtId="0" fontId="14" fillId="2" borderId="0" xfId="0" applyFont="1" applyFill="1"/>
    <xf numFmtId="0" fontId="1" fillId="2" borderId="0" xfId="0" applyFont="1" applyFill="1"/>
    <xf numFmtId="0" fontId="1" fillId="7" borderId="11" xfId="0" applyFont="1" applyFill="1" applyBorder="1"/>
    <xf numFmtId="0" fontId="1" fillId="7" borderId="12" xfId="0" applyFont="1" applyFill="1" applyBorder="1"/>
    <xf numFmtId="0" fontId="1" fillId="7" borderId="13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0" fontId="1" fillId="7" borderId="18" xfId="0" applyFont="1" applyFill="1" applyBorder="1"/>
    <xf numFmtId="0" fontId="15" fillId="7" borderId="0" xfId="0" applyFont="1" applyFill="1" applyBorder="1"/>
    <xf numFmtId="0" fontId="15" fillId="7" borderId="15" xfId="0" applyFont="1" applyFill="1" applyBorder="1"/>
    <xf numFmtId="0" fontId="0" fillId="7" borderId="0" xfId="0" applyFill="1" applyBorder="1"/>
    <xf numFmtId="0" fontId="19" fillId="2" borderId="0" xfId="0" applyFont="1" applyFill="1"/>
    <xf numFmtId="0" fontId="2" fillId="7" borderId="12" xfId="0" applyFont="1" applyFill="1" applyBorder="1"/>
    <xf numFmtId="0" fontId="0" fillId="7" borderId="13" xfId="0" applyFill="1" applyBorder="1"/>
    <xf numFmtId="0" fontId="0" fillId="7" borderId="15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2" xfId="0" applyFill="1" applyBorder="1"/>
    <xf numFmtId="0" fontId="0" fillId="2" borderId="0" xfId="0" applyFont="1" applyFill="1"/>
    <xf numFmtId="0" fontId="21" fillId="7" borderId="11" xfId="0" applyFont="1" applyFill="1" applyBorder="1"/>
    <xf numFmtId="0" fontId="18" fillId="7" borderId="14" xfId="0" quotePrefix="1" applyFont="1" applyFill="1" applyBorder="1"/>
    <xf numFmtId="0" fontId="18" fillId="7" borderId="16" xfId="0" quotePrefix="1" applyFont="1" applyFill="1" applyBorder="1"/>
    <xf numFmtId="0" fontId="24" fillId="7" borderId="0" xfId="0" applyFont="1" applyFill="1" applyBorder="1"/>
    <xf numFmtId="0" fontId="5" fillId="5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2" fillId="2" borderId="0" xfId="0" quotePrefix="1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22" fillId="7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25" fillId="3" borderId="3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right" indent="1"/>
    </xf>
    <xf numFmtId="0" fontId="14" fillId="2" borderId="0" xfId="0" applyFont="1" applyFill="1" applyAlignment="1">
      <alignment horizontal="center"/>
    </xf>
    <xf numFmtId="0" fontId="0" fillId="0" borderId="0" xfId="0" applyFill="1"/>
    <xf numFmtId="0" fontId="2" fillId="7" borderId="16" xfId="0" applyFont="1" applyFill="1" applyBorder="1"/>
    <xf numFmtId="0" fontId="18" fillId="7" borderId="14" xfId="0" quotePrefix="1" applyFont="1" applyFill="1" applyBorder="1" applyAlignment="1">
      <alignment horizontal="left" indent="1"/>
    </xf>
    <xf numFmtId="0" fontId="0" fillId="7" borderId="16" xfId="0" applyFont="1" applyFill="1" applyBorder="1" applyAlignment="1">
      <alignment horizontal="left" indent="1"/>
    </xf>
    <xf numFmtId="0" fontId="23" fillId="7" borderId="14" xfId="0" applyFont="1" applyFill="1" applyBorder="1" applyAlignment="1">
      <alignment horizontal="left"/>
    </xf>
    <xf numFmtId="49" fontId="2" fillId="7" borderId="5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right" vertical="center" indent="2"/>
    </xf>
    <xf numFmtId="49" fontId="2" fillId="7" borderId="4" xfId="0" applyNumberFormat="1" applyFont="1" applyFill="1" applyBorder="1" applyAlignment="1">
      <alignment horizontal="right" vertical="center" indent="2"/>
    </xf>
    <xf numFmtId="49" fontId="2" fillId="4" borderId="9" xfId="0" applyNumberFormat="1" applyFont="1" applyFill="1" applyBorder="1" applyAlignment="1">
      <alignment horizontal="right" vertical="center" indent="2"/>
    </xf>
    <xf numFmtId="49" fontId="2" fillId="4" borderId="10" xfId="0" applyNumberFormat="1" applyFont="1" applyFill="1" applyBorder="1" applyAlignment="1">
      <alignment horizontal="right" vertical="center" indent="2"/>
    </xf>
    <xf numFmtId="49" fontId="2" fillId="7" borderId="5" xfId="0" applyNumberFormat="1" applyFont="1" applyFill="1" applyBorder="1" applyAlignment="1">
      <alignment horizontal="center" wrapText="1"/>
    </xf>
    <xf numFmtId="49" fontId="2" fillId="7" borderId="4" xfId="0" applyNumberFormat="1" applyFont="1" applyFill="1" applyBorder="1" applyAlignment="1">
      <alignment horizontal="center" wrapText="1"/>
    </xf>
    <xf numFmtId="0" fontId="21" fillId="7" borderId="11" xfId="0" applyFont="1" applyFill="1" applyBorder="1" applyAlignment="1">
      <alignment horizontal="left" indent="1"/>
    </xf>
    <xf numFmtId="0" fontId="18" fillId="7" borderId="14" xfId="0" applyFont="1" applyFill="1" applyBorder="1" applyAlignment="1">
      <alignment horizontal="left" indent="1"/>
    </xf>
  </cellXfs>
  <cellStyles count="1">
    <cellStyle name="Normal" xfId="0" builtinId="0"/>
  </cellStyles>
  <dxfs count="28"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  <dxf>
      <font>
        <b/>
        <i/>
        <color rgb="FF00B050"/>
      </font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552450</xdr:colOff>
      <xdr:row>1</xdr:row>
      <xdr:rowOff>85699</xdr:rowOff>
    </xdr:from>
    <xdr:to>
      <xdr:col>19</xdr:col>
      <xdr:colOff>635000</xdr:colOff>
      <xdr:row>5</xdr:row>
      <xdr:rowOff>17907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D0EC46-4706-493A-BDC7-84A3D778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0" y="323824"/>
          <a:ext cx="854075" cy="6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547687</xdr:colOff>
      <xdr:row>7</xdr:row>
      <xdr:rowOff>134144</xdr:rowOff>
    </xdr:from>
    <xdr:to>
      <xdr:col>15</xdr:col>
      <xdr:colOff>428275</xdr:colOff>
      <xdr:row>12</xdr:row>
      <xdr:rowOff>171958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EF1D88A3-8A7C-43D0-89C8-BF128C4BCBDC}"/>
            </a:ext>
          </a:extLst>
        </xdr:cNvPr>
        <xdr:cNvSpPr/>
      </xdr:nvSpPr>
      <xdr:spPr>
        <a:xfrm>
          <a:off x="15132843" y="3420269"/>
          <a:ext cx="487807" cy="978408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15</xdr:col>
      <xdr:colOff>0</xdr:colOff>
      <xdr:row>35</xdr:row>
      <xdr:rowOff>35719</xdr:rowOff>
    </xdr:from>
    <xdr:to>
      <xdr:col>15</xdr:col>
      <xdr:colOff>484632</xdr:colOff>
      <xdr:row>40</xdr:row>
      <xdr:rowOff>70358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46551E2F-BF8C-4A2F-A422-65C0EA72A00B}"/>
            </a:ext>
          </a:extLst>
        </xdr:cNvPr>
        <xdr:cNvSpPr/>
      </xdr:nvSpPr>
      <xdr:spPr>
        <a:xfrm>
          <a:off x="15192375" y="8548688"/>
          <a:ext cx="484632" cy="975233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484632</xdr:colOff>
      <xdr:row>67</xdr:row>
      <xdr:rowOff>34639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43E76D3D-C996-4DE5-A1C9-AC198475FB48}"/>
            </a:ext>
          </a:extLst>
        </xdr:cNvPr>
        <xdr:cNvSpPr/>
      </xdr:nvSpPr>
      <xdr:spPr>
        <a:xfrm>
          <a:off x="15192375" y="13561219"/>
          <a:ext cx="484632" cy="975233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15</xdr:col>
      <xdr:colOff>0</xdr:colOff>
      <xdr:row>88</xdr:row>
      <xdr:rowOff>154781</xdr:rowOff>
    </xdr:from>
    <xdr:to>
      <xdr:col>15</xdr:col>
      <xdr:colOff>484632</xdr:colOff>
      <xdr:row>94</xdr:row>
      <xdr:rowOff>10826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DA544627-8786-4AF4-80D3-80CAB6F6A017}"/>
            </a:ext>
          </a:extLst>
        </xdr:cNvPr>
        <xdr:cNvSpPr/>
      </xdr:nvSpPr>
      <xdr:spPr>
        <a:xfrm>
          <a:off x="15192375" y="18585656"/>
          <a:ext cx="484632" cy="975233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15</xdr:col>
      <xdr:colOff>0</xdr:colOff>
      <xdr:row>115</xdr:row>
      <xdr:rowOff>154781</xdr:rowOff>
    </xdr:from>
    <xdr:to>
      <xdr:col>15</xdr:col>
      <xdr:colOff>484632</xdr:colOff>
      <xdr:row>121</xdr:row>
      <xdr:rowOff>10826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9D6C6A30-65FC-4993-B136-62214B3AE3FE}"/>
            </a:ext>
          </a:extLst>
        </xdr:cNvPr>
        <xdr:cNvSpPr/>
      </xdr:nvSpPr>
      <xdr:spPr>
        <a:xfrm>
          <a:off x="15192375" y="23633906"/>
          <a:ext cx="484632" cy="975233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15</xdr:col>
      <xdr:colOff>0</xdr:colOff>
      <xdr:row>143</xdr:row>
      <xdr:rowOff>0</xdr:rowOff>
    </xdr:from>
    <xdr:to>
      <xdr:col>15</xdr:col>
      <xdr:colOff>487807</xdr:colOff>
      <xdr:row>148</xdr:row>
      <xdr:rowOff>5270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413BC3-E473-4D8D-A120-BD39281DCBDE}"/>
            </a:ext>
          </a:extLst>
        </xdr:cNvPr>
        <xdr:cNvSpPr/>
      </xdr:nvSpPr>
      <xdr:spPr>
        <a:xfrm>
          <a:off x="15211425" y="28975050"/>
          <a:ext cx="487807" cy="976820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11</xdr:col>
      <xdr:colOff>342901</xdr:colOff>
      <xdr:row>3</xdr:row>
      <xdr:rowOff>544459</xdr:rowOff>
    </xdr:from>
    <xdr:to>
      <xdr:col>13</xdr:col>
      <xdr:colOff>447675</xdr:colOff>
      <xdr:row>4</xdr:row>
      <xdr:rowOff>611630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76B4FB7-4094-4BF4-806B-9E20937B5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6" y="1144534"/>
          <a:ext cx="1320799" cy="101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8"/>
  <sheetViews>
    <sheetView tabSelected="1" workbookViewId="0">
      <selection activeCell="F72" sqref="F72"/>
    </sheetView>
  </sheetViews>
  <sheetFormatPr defaultRowHeight="14.5" x14ac:dyDescent="0.35"/>
  <cols>
    <col min="1" max="1" width="8.81640625" style="67" customWidth="1"/>
    <col min="2" max="9" width="8.81640625" customWidth="1"/>
    <col min="10" max="10" width="9.7265625" customWidth="1"/>
    <col min="11" max="14" width="8.81640625" customWidth="1"/>
    <col min="15" max="16" width="10" customWidth="1"/>
    <col min="17" max="17" width="9.81640625" customWidth="1"/>
    <col min="18" max="18" width="10" customWidth="1"/>
    <col min="19" max="19" width="11.1796875" customWidth="1"/>
    <col min="20" max="20" width="12.453125" customWidth="1"/>
  </cols>
  <sheetData>
    <row r="1" spans="1:32" ht="18.5" x14ac:dyDescent="0.45">
      <c r="A1" s="56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2" x14ac:dyDescent="0.35">
      <c r="A2" s="57"/>
      <c r="B2" s="51"/>
      <c r="C2" s="51"/>
      <c r="D2" s="51"/>
      <c r="E2" s="51"/>
      <c r="F2" s="51"/>
      <c r="G2" s="51"/>
      <c r="H2" s="51"/>
      <c r="I2" s="51"/>
      <c r="J2" s="51"/>
      <c r="K2" s="51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2" x14ac:dyDescent="0.35">
      <c r="A3" s="58" t="s">
        <v>117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4"/>
      <c r="M3" s="34"/>
      <c r="N3" s="34"/>
      <c r="O3" s="3"/>
      <c r="P3" s="3"/>
      <c r="Q3" s="3"/>
      <c r="R3" s="3"/>
      <c r="S3" s="3"/>
      <c r="T3" s="3"/>
      <c r="U3" s="3"/>
    </row>
    <row r="4" spans="1:32" x14ac:dyDescent="0.35">
      <c r="A4" s="58"/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4"/>
      <c r="O4" s="3"/>
      <c r="P4" s="3"/>
      <c r="Q4" s="3"/>
      <c r="R4" s="3"/>
      <c r="S4" s="3"/>
      <c r="T4" s="3"/>
      <c r="U4" s="3"/>
    </row>
    <row r="5" spans="1:32" x14ac:dyDescent="0.35">
      <c r="A5" s="59" t="s">
        <v>83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4"/>
      <c r="M5" s="34"/>
      <c r="N5" s="34"/>
      <c r="O5" s="3"/>
      <c r="P5" s="3"/>
      <c r="Q5" s="3"/>
      <c r="R5" s="3"/>
      <c r="S5" s="3"/>
      <c r="T5" s="3"/>
      <c r="U5" s="3"/>
    </row>
    <row r="6" spans="1:32" x14ac:dyDescent="0.35">
      <c r="A6" s="8"/>
      <c r="B6" s="51" t="s">
        <v>84</v>
      </c>
      <c r="C6" s="51"/>
      <c r="D6" s="51"/>
      <c r="E6" s="51"/>
      <c r="F6" s="51"/>
      <c r="G6" s="51"/>
      <c r="H6" s="51"/>
      <c r="I6" s="51"/>
      <c r="J6" s="51"/>
      <c r="K6" s="51"/>
      <c r="L6" s="34"/>
      <c r="M6" s="34"/>
      <c r="N6" s="34"/>
      <c r="O6" s="34"/>
      <c r="P6" s="34"/>
      <c r="Q6" s="34"/>
      <c r="R6" s="34"/>
      <c r="S6" s="34"/>
      <c r="T6" s="3"/>
      <c r="U6" s="3"/>
    </row>
    <row r="7" spans="1:32" x14ac:dyDescent="0.35">
      <c r="A7" s="59" t="s">
        <v>89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34"/>
      <c r="M7" s="34"/>
      <c r="N7" s="34"/>
      <c r="O7" s="34"/>
      <c r="P7" s="35"/>
      <c r="Q7" s="36"/>
      <c r="R7" s="36"/>
      <c r="S7" s="36"/>
      <c r="T7" s="37"/>
      <c r="U7" s="3"/>
    </row>
    <row r="8" spans="1:32" x14ac:dyDescent="0.35">
      <c r="A8" s="58"/>
      <c r="B8" s="51" t="s">
        <v>90</v>
      </c>
      <c r="C8" s="51"/>
      <c r="D8" s="51"/>
      <c r="E8" s="51"/>
      <c r="F8" s="51"/>
      <c r="G8" s="51"/>
      <c r="H8" s="51"/>
      <c r="I8" s="51"/>
      <c r="J8" s="51"/>
      <c r="K8" s="51"/>
      <c r="L8" s="34"/>
      <c r="M8" s="34"/>
      <c r="N8" s="34"/>
      <c r="O8" s="34"/>
      <c r="P8" s="79" t="s">
        <v>106</v>
      </c>
      <c r="Q8" s="41"/>
      <c r="R8" s="43"/>
      <c r="S8" s="55" t="s">
        <v>57</v>
      </c>
      <c r="T8" s="42"/>
      <c r="U8" s="3"/>
    </row>
    <row r="9" spans="1:32" x14ac:dyDescent="0.35">
      <c r="A9" s="58"/>
      <c r="B9" s="51" t="s">
        <v>159</v>
      </c>
      <c r="C9" s="51"/>
      <c r="D9" s="51"/>
      <c r="E9" s="51"/>
      <c r="F9" s="51"/>
      <c r="G9" s="51"/>
      <c r="H9" s="51"/>
      <c r="I9" s="51"/>
      <c r="J9" s="51"/>
      <c r="K9" s="51"/>
      <c r="L9" s="34"/>
      <c r="M9" s="34"/>
      <c r="N9" s="34"/>
      <c r="O9" s="34"/>
      <c r="P9" s="38"/>
      <c r="Q9" s="39"/>
      <c r="R9" s="39"/>
      <c r="S9" s="39"/>
      <c r="T9" s="40"/>
      <c r="U9" s="3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x14ac:dyDescent="0.35">
      <c r="A10" s="5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4"/>
      <c r="M10" s="34"/>
      <c r="N10" s="34"/>
      <c r="O10" s="34"/>
      <c r="P10" s="34"/>
      <c r="Q10" s="34"/>
      <c r="R10" s="34"/>
      <c r="S10" s="34"/>
      <c r="T10" s="3"/>
      <c r="U10" s="3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18.5" x14ac:dyDescent="0.45">
      <c r="A11" s="56" t="s">
        <v>158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32" x14ac:dyDescent="0.3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32" x14ac:dyDescent="0.35">
      <c r="A13" s="64" t="s">
        <v>118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32" x14ac:dyDescent="0.35">
      <c r="A14" s="60" t="s">
        <v>60</v>
      </c>
      <c r="B14" s="51"/>
      <c r="C14" s="51"/>
      <c r="D14" s="51"/>
      <c r="E14" s="51"/>
      <c r="F14" s="51"/>
      <c r="G14" s="5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32" x14ac:dyDescent="0.35">
      <c r="A15" s="60" t="s">
        <v>61</v>
      </c>
      <c r="B15" s="51"/>
      <c r="C15" s="51"/>
      <c r="D15" s="51"/>
      <c r="E15" s="51"/>
      <c r="F15" s="51"/>
      <c r="G15" s="5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32" x14ac:dyDescent="0.35">
      <c r="A16" s="6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5" x14ac:dyDescent="0.35">
      <c r="A17" s="62" t="s">
        <v>120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35">
      <c r="A18" s="6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5">
      <c r="A19" s="8" t="s">
        <v>119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5">
      <c r="A20" s="60" t="s">
        <v>62</v>
      </c>
      <c r="B20" s="51"/>
      <c r="C20" s="51"/>
      <c r="D20" s="51"/>
      <c r="E20" s="51"/>
      <c r="F20" s="51"/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5">
      <c r="A21" s="60" t="s">
        <v>63</v>
      </c>
      <c r="B21" s="51"/>
      <c r="C21" s="51"/>
      <c r="D21" s="51"/>
      <c r="E21" s="51"/>
      <c r="F21" s="51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5">
      <c r="A22" s="60" t="s">
        <v>64</v>
      </c>
      <c r="B22" s="51"/>
      <c r="C22" s="51"/>
      <c r="D22" s="51"/>
      <c r="E22" s="51"/>
      <c r="F22" s="51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5">
      <c r="A23" s="60" t="s">
        <v>65</v>
      </c>
      <c r="B23" s="51"/>
      <c r="C23" s="51"/>
      <c r="D23" s="51"/>
      <c r="E23" s="51"/>
      <c r="F23" s="51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5">
      <c r="A24" s="64" t="s">
        <v>59</v>
      </c>
      <c r="B24" s="51"/>
      <c r="C24" s="51"/>
      <c r="D24" s="51"/>
      <c r="E24" s="51"/>
      <c r="F24" s="51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5">
      <c r="A25" s="6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5">
      <c r="A26" s="8"/>
      <c r="B26" s="52" t="s">
        <v>58</v>
      </c>
      <c r="C26" s="45"/>
      <c r="D26" s="45"/>
      <c r="E26" s="45"/>
      <c r="F26" s="45"/>
      <c r="G26" s="45"/>
      <c r="H26" s="45"/>
      <c r="I26" s="45"/>
      <c r="J26" s="46"/>
      <c r="K26" s="3"/>
      <c r="L26" s="52" t="s">
        <v>66</v>
      </c>
      <c r="M26" s="50"/>
      <c r="N26" s="50"/>
      <c r="O26" s="50"/>
      <c r="P26" s="50"/>
      <c r="Q26" s="50"/>
      <c r="R26" s="50"/>
      <c r="S26" s="50"/>
      <c r="T26" s="46"/>
      <c r="U26" s="3"/>
    </row>
    <row r="27" spans="1:21" x14ac:dyDescent="0.35">
      <c r="A27" s="8"/>
      <c r="B27" s="53" t="s">
        <v>79</v>
      </c>
      <c r="C27" s="43"/>
      <c r="D27" s="43"/>
      <c r="E27" s="43"/>
      <c r="F27" s="43"/>
      <c r="G27" s="43"/>
      <c r="H27" s="43"/>
      <c r="I27" s="43"/>
      <c r="J27" s="47"/>
      <c r="K27" s="3"/>
      <c r="L27" s="53" t="s">
        <v>85</v>
      </c>
      <c r="M27" s="43"/>
      <c r="N27" s="43"/>
      <c r="O27" s="43"/>
      <c r="P27" s="43"/>
      <c r="Q27" s="43"/>
      <c r="R27" s="43"/>
      <c r="S27" s="43"/>
      <c r="T27" s="47"/>
      <c r="U27" s="3"/>
    </row>
    <row r="28" spans="1:21" x14ac:dyDescent="0.35">
      <c r="A28" s="8"/>
      <c r="B28" s="53" t="s">
        <v>87</v>
      </c>
      <c r="C28" s="43"/>
      <c r="D28" s="43"/>
      <c r="E28" s="43"/>
      <c r="F28" s="43"/>
      <c r="G28" s="43"/>
      <c r="H28" s="43"/>
      <c r="I28" s="43"/>
      <c r="J28" s="47"/>
      <c r="K28" s="3"/>
      <c r="L28" s="53" t="s">
        <v>81</v>
      </c>
      <c r="M28" s="43"/>
      <c r="N28" s="43"/>
      <c r="O28" s="43"/>
      <c r="P28" s="43"/>
      <c r="Q28" s="43"/>
      <c r="R28" s="43"/>
      <c r="S28" s="43"/>
      <c r="T28" s="47"/>
      <c r="U28" s="3"/>
    </row>
    <row r="29" spans="1:21" x14ac:dyDescent="0.35">
      <c r="A29" s="8"/>
      <c r="B29" s="54" t="s">
        <v>80</v>
      </c>
      <c r="C29" s="48"/>
      <c r="D29" s="48"/>
      <c r="E29" s="48"/>
      <c r="F29" s="48"/>
      <c r="G29" s="48"/>
      <c r="H29" s="48"/>
      <c r="I29" s="48"/>
      <c r="J29" s="49"/>
      <c r="K29" s="3"/>
      <c r="L29" s="76"/>
      <c r="M29" s="48"/>
      <c r="N29" s="48"/>
      <c r="O29" s="48"/>
      <c r="P29" s="48"/>
      <c r="Q29" s="48"/>
      <c r="R29" s="48"/>
      <c r="S29" s="48"/>
      <c r="T29" s="49"/>
      <c r="U29" s="3"/>
    </row>
    <row r="30" spans="1:21" x14ac:dyDescent="0.35">
      <c r="A30" s="6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35">
      <c r="A31" s="65" t="s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44"/>
      <c r="M31" s="44"/>
      <c r="N31" s="3"/>
      <c r="O31" s="3"/>
      <c r="P31" s="3"/>
      <c r="Q31" s="3"/>
      <c r="R31" s="3"/>
      <c r="S31" s="3"/>
      <c r="T31" s="3"/>
      <c r="U31" s="3"/>
    </row>
    <row r="32" spans="1:21" x14ac:dyDescent="0.35">
      <c r="A32" s="66" t="s">
        <v>67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44"/>
      <c r="M32" s="44"/>
      <c r="N32" s="3"/>
      <c r="O32" s="3"/>
      <c r="P32" s="3"/>
      <c r="Q32" s="3"/>
      <c r="R32" s="3"/>
      <c r="S32" s="3"/>
      <c r="T32" s="3"/>
      <c r="U32" s="3"/>
    </row>
    <row r="33" spans="1:36" x14ac:dyDescent="0.35">
      <c r="A33" s="66" t="s">
        <v>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44"/>
      <c r="M33" s="44"/>
      <c r="N33" s="3"/>
      <c r="O33" s="3"/>
      <c r="P33" s="3"/>
      <c r="Q33" s="3"/>
      <c r="R33" s="3"/>
      <c r="S33" s="3"/>
      <c r="T33" s="3"/>
      <c r="U33" s="3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x14ac:dyDescent="0.35">
      <c r="A34" s="66" t="s">
        <v>69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4"/>
      <c r="M34" s="44"/>
      <c r="N34" s="3"/>
      <c r="O34" s="3"/>
      <c r="P34" s="3"/>
      <c r="Q34" s="3"/>
      <c r="R34" s="3"/>
      <c r="S34" s="3"/>
      <c r="T34" s="3"/>
      <c r="U34" s="3"/>
    </row>
    <row r="35" spans="1:36" x14ac:dyDescent="0.35">
      <c r="A35" s="66"/>
      <c r="B35" s="3"/>
      <c r="C35" s="3"/>
      <c r="D35" s="3"/>
      <c r="E35" s="3"/>
      <c r="F35" s="3"/>
      <c r="G35" s="3"/>
      <c r="H35" s="3"/>
      <c r="I35" s="3"/>
      <c r="J35" s="3"/>
      <c r="K35" s="3"/>
      <c r="L35" s="44"/>
      <c r="M35" s="44"/>
      <c r="N35" s="3"/>
      <c r="O35" s="3"/>
      <c r="P35" s="3"/>
      <c r="Q35" s="3"/>
      <c r="R35" s="3"/>
      <c r="S35" s="3"/>
      <c r="T35" s="3"/>
      <c r="U35" s="3"/>
    </row>
    <row r="36" spans="1:36" x14ac:dyDescent="0.35">
      <c r="A36" s="66" t="s">
        <v>82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44"/>
      <c r="M36" s="44"/>
      <c r="N36" s="3"/>
      <c r="O36" s="3"/>
      <c r="P36" s="3"/>
      <c r="Q36" s="3"/>
      <c r="R36" s="3"/>
      <c r="S36" s="3"/>
      <c r="T36" s="3"/>
      <c r="U36" s="3"/>
    </row>
    <row r="37" spans="1:36" x14ac:dyDescent="0.35">
      <c r="A37" s="6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36" ht="15.5" x14ac:dyDescent="0.35">
      <c r="A38" s="62" t="s">
        <v>121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36" x14ac:dyDescent="0.35">
      <c r="A39" s="6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36" s="75" customFormat="1" x14ac:dyDescent="0.35">
      <c r="A40" s="60" t="s">
        <v>164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6" s="75" customFormat="1" x14ac:dyDescent="0.35">
      <c r="A41" s="60" t="s">
        <v>165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36" s="75" customFormat="1" x14ac:dyDescent="0.35">
      <c r="A42" s="60" t="s">
        <v>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6" s="75" customFormat="1" x14ac:dyDescent="0.35">
      <c r="A43" s="60" t="s">
        <v>72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88" t="s">
        <v>114</v>
      </c>
      <c r="S43" s="50"/>
      <c r="T43" s="46"/>
      <c r="U43" s="3"/>
    </row>
    <row r="44" spans="1:36" x14ac:dyDescent="0.35">
      <c r="A44" s="6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77" t="s">
        <v>109</v>
      </c>
      <c r="S44" s="24"/>
      <c r="T44" s="47"/>
      <c r="U44" s="3"/>
    </row>
    <row r="45" spans="1:36" ht="15.5" x14ac:dyDescent="0.35">
      <c r="A45" s="62" t="s">
        <v>122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77" t="s">
        <v>110</v>
      </c>
      <c r="S45" s="24"/>
      <c r="T45" s="47"/>
      <c r="U45" s="24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6" x14ac:dyDescent="0.35">
      <c r="A46" s="6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77" t="s">
        <v>111</v>
      </c>
      <c r="S46" s="24"/>
      <c r="T46" s="47"/>
      <c r="U46" s="3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6" s="75" customFormat="1" x14ac:dyDescent="0.35">
      <c r="A47" s="60" t="s">
        <v>166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77" t="s">
        <v>112</v>
      </c>
      <c r="S47" s="24"/>
      <c r="T47" s="47"/>
      <c r="U47" s="3"/>
    </row>
    <row r="48" spans="1:36" s="75" customFormat="1" x14ac:dyDescent="0.35">
      <c r="A48" s="60" t="s">
        <v>167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89" t="s">
        <v>113</v>
      </c>
      <c r="S48" s="24"/>
      <c r="T48" s="47"/>
      <c r="U48" s="3"/>
    </row>
    <row r="49" spans="1:32" x14ac:dyDescent="0.35">
      <c r="A49" s="6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89" t="s">
        <v>115</v>
      </c>
      <c r="S49" s="24"/>
      <c r="T49" s="47"/>
      <c r="U49" s="3"/>
    </row>
    <row r="50" spans="1:32" x14ac:dyDescent="0.35">
      <c r="A50" s="66" t="s">
        <v>78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44"/>
      <c r="M50" s="44"/>
      <c r="N50" s="3"/>
      <c r="O50" s="3"/>
      <c r="P50" s="3"/>
      <c r="Q50" s="3"/>
      <c r="R50" s="78" t="s">
        <v>116</v>
      </c>
      <c r="S50" s="48"/>
      <c r="T50" s="49"/>
      <c r="U50" s="3"/>
    </row>
    <row r="51" spans="1:32" x14ac:dyDescent="0.35">
      <c r="A51" s="66" t="s">
        <v>123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44"/>
      <c r="M51" s="44"/>
      <c r="N51" s="3"/>
      <c r="O51" s="3"/>
      <c r="P51" s="3"/>
      <c r="Q51" s="3"/>
      <c r="R51" s="3"/>
      <c r="S51" s="3"/>
      <c r="T51" s="3"/>
      <c r="U51" s="3"/>
    </row>
    <row r="52" spans="1:32" x14ac:dyDescent="0.35">
      <c r="A52" s="6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32" ht="15.5" x14ac:dyDescent="0.35">
      <c r="A53" s="62" t="s">
        <v>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32" x14ac:dyDescent="0.35">
      <c r="A54" s="6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32" x14ac:dyDescent="0.35">
      <c r="A55" s="60" t="s">
        <v>73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32" x14ac:dyDescent="0.35">
      <c r="A56" s="60" t="s">
        <v>74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32" x14ac:dyDescent="0.35">
      <c r="A57" s="6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32" ht="15.5" x14ac:dyDescent="0.35">
      <c r="A58" s="62" t="s">
        <v>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32" x14ac:dyDescent="0.35">
      <c r="A59" s="6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32" x14ac:dyDescent="0.35">
      <c r="A60" s="60" t="s">
        <v>75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32" x14ac:dyDescent="0.35">
      <c r="A61" s="72" t="s">
        <v>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32" x14ac:dyDescent="0.35">
      <c r="A62" s="6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32" ht="15.5" x14ac:dyDescent="0.35">
      <c r="A63" s="62" t="s">
        <v>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W63" s="75"/>
      <c r="X63" s="75"/>
      <c r="Y63" s="75"/>
      <c r="Z63" s="75"/>
      <c r="AA63" s="75"/>
      <c r="AB63" s="75"/>
      <c r="AC63" s="75"/>
      <c r="AD63" s="75"/>
      <c r="AE63" s="75"/>
      <c r="AF63" s="75"/>
    </row>
    <row r="64" spans="1:32" x14ac:dyDescent="0.35">
      <c r="A64" s="6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5">
      <c r="A65" s="60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5">
      <c r="A66" s="60" t="s">
        <v>77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5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8.5" x14ac:dyDescent="0.45">
      <c r="A68" s="5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2B80-1DCB-4CE7-BCF0-F9414C3C0C47}">
  <dimension ref="A1:AA171"/>
  <sheetViews>
    <sheetView zoomScaleNormal="100" workbookViewId="0">
      <selection activeCell="F123" sqref="F123"/>
    </sheetView>
  </sheetViews>
  <sheetFormatPr defaultRowHeight="14.5" x14ac:dyDescent="0.35"/>
  <cols>
    <col min="1" max="1" width="31.54296875" customWidth="1"/>
    <col min="2" max="2" width="16.81640625" customWidth="1"/>
    <col min="3" max="3" width="22.81640625" customWidth="1"/>
    <col min="4" max="4" width="18.81640625" customWidth="1"/>
    <col min="5" max="5" width="11.7265625" customWidth="1"/>
    <col min="6" max="6" width="14.453125" customWidth="1"/>
    <col min="7" max="7" width="15.1796875" customWidth="1"/>
    <col min="8" max="8" width="15.453125" customWidth="1"/>
    <col min="9" max="9" width="18.81640625" customWidth="1"/>
    <col min="16" max="16" width="10" customWidth="1"/>
  </cols>
  <sheetData>
    <row r="1" spans="1:16" ht="18.5" x14ac:dyDescent="0.45">
      <c r="A1" s="19" t="s">
        <v>107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35">
      <c r="A2" s="3"/>
      <c r="B2" s="16"/>
      <c r="C2" s="86" t="s">
        <v>0</v>
      </c>
      <c r="D2" s="80" t="s">
        <v>1</v>
      </c>
      <c r="E2" s="80" t="s">
        <v>2</v>
      </c>
      <c r="F2" s="80"/>
      <c r="G2" s="80" t="s">
        <v>5</v>
      </c>
      <c r="H2" s="80" t="s">
        <v>6</v>
      </c>
      <c r="I2" s="80" t="s">
        <v>7</v>
      </c>
      <c r="J2" s="3"/>
      <c r="K2" s="3"/>
      <c r="L2" s="3"/>
      <c r="M2" s="3"/>
      <c r="N2" s="3"/>
      <c r="O2" s="3"/>
      <c r="P2" s="3"/>
    </row>
    <row r="3" spans="1:16" x14ac:dyDescent="0.35">
      <c r="A3" s="3"/>
      <c r="B3" s="15"/>
      <c r="C3" s="87"/>
      <c r="D3" s="81"/>
      <c r="E3" s="25" t="s">
        <v>3</v>
      </c>
      <c r="F3" s="25" t="s">
        <v>4</v>
      </c>
      <c r="G3" s="81"/>
      <c r="H3" s="81"/>
      <c r="I3" s="81"/>
      <c r="J3" s="3"/>
      <c r="K3" s="3"/>
      <c r="L3" s="3"/>
      <c r="M3" s="3"/>
      <c r="N3" s="3"/>
      <c r="O3" s="3"/>
      <c r="P3" s="3"/>
    </row>
    <row r="4" spans="1:16" ht="75" customHeight="1" x14ac:dyDescent="0.35">
      <c r="A4" s="82" t="s">
        <v>8</v>
      </c>
      <c r="B4" s="82"/>
      <c r="C4" s="17" t="s">
        <v>20</v>
      </c>
      <c r="D4" s="68" t="s">
        <v>18</v>
      </c>
      <c r="E4" s="17" t="s">
        <v>125</v>
      </c>
      <c r="F4" s="18" t="s">
        <v>11</v>
      </c>
      <c r="G4" s="17" t="s">
        <v>10</v>
      </c>
      <c r="H4" s="18" t="s">
        <v>11</v>
      </c>
      <c r="I4" s="17" t="s">
        <v>127</v>
      </c>
      <c r="J4" s="3"/>
      <c r="K4" s="3"/>
      <c r="L4" s="3"/>
      <c r="M4" s="3"/>
      <c r="N4" s="3"/>
      <c r="O4" s="3"/>
      <c r="P4" s="3"/>
    </row>
    <row r="5" spans="1:16" ht="63.75" customHeight="1" x14ac:dyDescent="0.35">
      <c r="A5" s="84" t="s">
        <v>9</v>
      </c>
      <c r="B5" s="85"/>
      <c r="C5" s="2" t="s">
        <v>19</v>
      </c>
      <c r="D5" s="70" t="s">
        <v>86</v>
      </c>
      <c r="E5" s="2" t="s">
        <v>126</v>
      </c>
      <c r="F5" s="1" t="s">
        <v>11</v>
      </c>
      <c r="G5" s="2" t="s">
        <v>10</v>
      </c>
      <c r="H5" s="1" t="s">
        <v>11</v>
      </c>
      <c r="I5" s="2" t="s">
        <v>127</v>
      </c>
      <c r="J5" s="3"/>
      <c r="K5" s="3"/>
      <c r="L5" s="3"/>
      <c r="M5" s="3"/>
      <c r="N5" s="3"/>
      <c r="O5" s="3"/>
      <c r="P5" s="3"/>
    </row>
    <row r="6" spans="1:16" ht="89.25" customHeight="1" x14ac:dyDescent="0.35">
      <c r="A6" s="83" t="s">
        <v>21</v>
      </c>
      <c r="B6" s="83"/>
      <c r="C6" s="71" t="s">
        <v>88</v>
      </c>
      <c r="D6" s="69" t="s">
        <v>17</v>
      </c>
      <c r="E6" s="26" t="s">
        <v>13</v>
      </c>
      <c r="F6" s="26" t="s">
        <v>12</v>
      </c>
      <c r="G6" s="26" t="s">
        <v>14</v>
      </c>
      <c r="H6" s="26" t="s">
        <v>15</v>
      </c>
      <c r="I6" s="26" t="s">
        <v>16</v>
      </c>
      <c r="J6" s="3"/>
      <c r="K6" s="3"/>
      <c r="L6" s="3"/>
      <c r="M6" s="3"/>
      <c r="N6" s="3"/>
      <c r="O6" s="3"/>
      <c r="P6" s="3"/>
    </row>
    <row r="7" spans="1:16" ht="18.5" x14ac:dyDescent="0.45">
      <c r="A7" s="19" t="s">
        <v>47</v>
      </c>
      <c r="B7" s="20"/>
      <c r="C7" s="20"/>
      <c r="D7" s="20"/>
      <c r="E7" s="20"/>
      <c r="F7" s="20"/>
      <c r="G7" s="20"/>
      <c r="H7" s="20"/>
      <c r="I7" s="20"/>
      <c r="J7" s="27"/>
      <c r="K7" s="27"/>
      <c r="L7" s="27"/>
      <c r="M7" s="27"/>
      <c r="N7" s="27"/>
      <c r="O7" s="27"/>
      <c r="P7" s="28"/>
    </row>
    <row r="8" spans="1:16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thickBo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 thickBot="1" x14ac:dyDescent="0.4">
      <c r="A10" s="3"/>
      <c r="B10" s="3"/>
      <c r="C10" s="10" t="s">
        <v>22</v>
      </c>
      <c r="D10" s="14"/>
      <c r="E10" s="3"/>
      <c r="F10" s="9" t="s">
        <v>23</v>
      </c>
      <c r="G10" s="3"/>
      <c r="H10" s="3"/>
      <c r="I10" s="3"/>
      <c r="J10" s="3"/>
      <c r="K10" s="3"/>
      <c r="L10" s="3"/>
      <c r="M10" s="3"/>
      <c r="N10" s="3"/>
      <c r="O10" s="33" t="s">
        <v>51</v>
      </c>
      <c r="P10" s="3"/>
    </row>
    <row r="11" spans="1:16" ht="15" thickBot="1" x14ac:dyDescent="0.4">
      <c r="A11" s="3"/>
      <c r="B11" s="3"/>
      <c r="C11" s="10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3" t="s">
        <v>52</v>
      </c>
      <c r="P11" s="3"/>
    </row>
    <row r="12" spans="1:16" ht="15" thickBot="1" x14ac:dyDescent="0.4">
      <c r="A12" s="3"/>
      <c r="B12" s="3"/>
      <c r="C12" s="10" t="s">
        <v>28</v>
      </c>
      <c r="D12" s="13"/>
      <c r="E12" s="23" t="str">
        <f>IF(D12&lt;=(15/100*D10),"Correct","Incorrect")</f>
        <v>Correct</v>
      </c>
      <c r="F12" s="9" t="s">
        <v>160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35">
      <c r="A13" s="3"/>
      <c r="B13" s="3"/>
      <c r="C13" s="22" t="s">
        <v>128</v>
      </c>
      <c r="D13" s="3"/>
      <c r="E13" s="3"/>
      <c r="F13" s="7" t="s">
        <v>161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5">
      <c r="A14" s="3"/>
      <c r="B14" s="11" t="s">
        <v>24</v>
      </c>
      <c r="C14" s="12">
        <f>15/100*D10</f>
        <v>0</v>
      </c>
      <c r="D14" s="3"/>
      <c r="E14" s="3"/>
      <c r="F14" s="7" t="s">
        <v>162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5">
      <c r="A15" s="3"/>
      <c r="B15" s="11" t="s">
        <v>25</v>
      </c>
      <c r="C15" s="12">
        <f>ROUND(C14,0)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 thickBo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 thickBot="1" x14ac:dyDescent="0.4">
      <c r="A17" s="3"/>
      <c r="B17" s="3"/>
      <c r="C17" s="10" t="s">
        <v>29</v>
      </c>
      <c r="D17" s="14"/>
      <c r="E17" s="3"/>
      <c r="F17" s="9" t="s">
        <v>27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 thickBo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 thickBot="1" x14ac:dyDescent="0.4">
      <c r="A19" s="3"/>
      <c r="B19" s="3"/>
      <c r="C19" s="10" t="s">
        <v>30</v>
      </c>
      <c r="D19" s="13"/>
      <c r="E19" s="3"/>
      <c r="F19" s="9" t="s">
        <v>31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35">
      <c r="A20" s="3"/>
      <c r="B20" s="3"/>
      <c r="C20" s="22" t="s">
        <v>34</v>
      </c>
      <c r="D20" s="3"/>
      <c r="E20" s="3"/>
      <c r="F20" s="9" t="s">
        <v>26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5">
      <c r="A21" s="3"/>
      <c r="B21" s="11" t="s">
        <v>32</v>
      </c>
      <c r="C21" s="12">
        <f>5/100*(D10+D12+D17)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5">
      <c r="A22" s="3"/>
      <c r="B22" s="11" t="s">
        <v>33</v>
      </c>
      <c r="C22" s="12">
        <f>ROUND(C21,0)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 thickBot="1" x14ac:dyDescent="0.4">
      <c r="A24" s="3"/>
      <c r="B24" s="3"/>
      <c r="C24" s="10" t="s">
        <v>35</v>
      </c>
      <c r="D24" s="14"/>
      <c r="E24" s="3"/>
      <c r="F24" s="9" t="s">
        <v>37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 thickBo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 thickBot="1" x14ac:dyDescent="0.4">
      <c r="A26" s="3"/>
      <c r="B26" s="3"/>
      <c r="C26" s="10" t="s">
        <v>36</v>
      </c>
      <c r="D26" s="14"/>
      <c r="E26" s="23" t="str">
        <f>IF(D26&lt;=(25/100*D30),"Correct","Incorrect")</f>
        <v>Correct</v>
      </c>
      <c r="F26" s="9" t="s">
        <v>38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35">
      <c r="A27" s="3"/>
      <c r="B27" s="11" t="s">
        <v>168</v>
      </c>
      <c r="C27" s="12">
        <f>25/100*(D30)</f>
        <v>0</v>
      </c>
      <c r="D27" s="3"/>
      <c r="E27" s="3"/>
      <c r="F27" s="7" t="s">
        <v>43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35">
      <c r="A28" s="3"/>
      <c r="B28" s="11" t="s">
        <v>171</v>
      </c>
      <c r="C28" s="12">
        <f>ROUND(C27,0)</f>
        <v>0</v>
      </c>
      <c r="D28" s="3"/>
      <c r="E28" s="3"/>
      <c r="F28" s="7" t="s">
        <v>45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 thickBo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 thickBot="1" x14ac:dyDescent="0.4">
      <c r="A30" s="3"/>
      <c r="B30" s="3"/>
      <c r="C30" s="10" t="s">
        <v>39</v>
      </c>
      <c r="D30" s="32">
        <f>C32</f>
        <v>0</v>
      </c>
      <c r="E30" s="3"/>
      <c r="F30" s="4" t="s">
        <v>42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35">
      <c r="A31" s="3"/>
      <c r="B31" s="11" t="s">
        <v>40</v>
      </c>
      <c r="C31" s="29">
        <f>D10+D12+D17+D19+D24+D26</f>
        <v>0</v>
      </c>
      <c r="D31" s="3"/>
      <c r="E31" s="3"/>
      <c r="F31" s="9" t="s">
        <v>44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35">
      <c r="A32" s="3"/>
      <c r="B32" s="11" t="s">
        <v>41</v>
      </c>
      <c r="C32" s="29">
        <f>ROUND(C31,0)</f>
        <v>0</v>
      </c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4" x14ac:dyDescent="0.35">
      <c r="A33" s="3"/>
      <c r="B33" s="3"/>
      <c r="C33" s="3"/>
      <c r="D33" s="3"/>
      <c r="E33" s="3"/>
      <c r="F33" s="30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24" ht="18.5" x14ac:dyDescent="0.45">
      <c r="A34" s="6" t="s">
        <v>48</v>
      </c>
      <c r="B34" s="5"/>
      <c r="C34" s="5"/>
      <c r="D34" s="5"/>
      <c r="E34" s="5"/>
      <c r="F34" s="31"/>
      <c r="G34" s="5"/>
      <c r="H34" s="5"/>
      <c r="I34" s="5"/>
      <c r="J34" s="5"/>
      <c r="K34" s="5"/>
      <c r="L34" s="5"/>
      <c r="M34" s="5"/>
      <c r="N34" s="5"/>
      <c r="O34" s="5"/>
      <c r="P34" s="5"/>
      <c r="S34" s="75"/>
      <c r="T34" s="75"/>
      <c r="U34" s="75"/>
      <c r="V34" s="75"/>
      <c r="W34" s="75"/>
    </row>
    <row r="35" spans="1:24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S35" s="75"/>
      <c r="T35" s="75"/>
      <c r="U35" s="75"/>
      <c r="V35" s="75"/>
      <c r="W35" s="75"/>
    </row>
    <row r="36" spans="1:24" ht="15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4" ht="15" thickBot="1" x14ac:dyDescent="0.4">
      <c r="A37" s="3"/>
      <c r="B37" s="3"/>
      <c r="C37" s="10" t="s">
        <v>130</v>
      </c>
      <c r="D37" s="14"/>
      <c r="E37" s="3"/>
      <c r="F37" s="9" t="s">
        <v>23</v>
      </c>
      <c r="G37" s="3"/>
      <c r="H37" s="3"/>
      <c r="I37" s="3"/>
      <c r="J37" s="3"/>
      <c r="K37" s="3"/>
      <c r="L37" s="3"/>
      <c r="M37" s="3"/>
      <c r="N37" s="3"/>
      <c r="O37" s="33" t="s">
        <v>51</v>
      </c>
      <c r="P37" s="3"/>
    </row>
    <row r="38" spans="1:24" ht="15" thickBot="1" x14ac:dyDescent="0.4">
      <c r="A38" s="3"/>
      <c r="B38" s="3"/>
      <c r="C38" s="10"/>
      <c r="D38" s="3"/>
      <c r="E38" s="3"/>
      <c r="F38" s="8"/>
      <c r="G38" s="3"/>
      <c r="H38" s="3"/>
      <c r="I38" s="3"/>
      <c r="J38" s="3"/>
      <c r="K38" s="3"/>
      <c r="L38" s="3"/>
      <c r="M38" s="3"/>
      <c r="N38" s="3"/>
      <c r="O38" s="33" t="s">
        <v>52</v>
      </c>
      <c r="P38" s="3"/>
      <c r="R38" s="75"/>
      <c r="S38" s="75"/>
      <c r="T38" s="75"/>
      <c r="U38" s="75"/>
      <c r="V38" s="75"/>
      <c r="W38" s="75"/>
      <c r="X38" s="75"/>
    </row>
    <row r="39" spans="1:24" ht="15" thickBot="1" x14ac:dyDescent="0.4">
      <c r="A39" s="3"/>
      <c r="B39" s="3"/>
      <c r="C39" s="10" t="s">
        <v>131</v>
      </c>
      <c r="D39" s="13"/>
      <c r="E39" s="23" t="str">
        <f>IF(D39&lt;=(10/100*D37),"Correct","Incorrect")</f>
        <v>Correct</v>
      </c>
      <c r="F39" s="9" t="s">
        <v>160</v>
      </c>
      <c r="G39" s="3"/>
      <c r="H39" s="3"/>
      <c r="I39" s="3"/>
      <c r="J39" s="3"/>
      <c r="K39" s="3"/>
      <c r="L39" s="3"/>
      <c r="M39" s="3"/>
      <c r="N39" s="3"/>
      <c r="O39" s="3"/>
      <c r="P39" s="3"/>
      <c r="R39" s="75"/>
      <c r="S39" s="75"/>
      <c r="T39" s="75"/>
      <c r="U39" s="75"/>
      <c r="V39" s="75"/>
      <c r="W39" s="75"/>
      <c r="X39" s="75"/>
    </row>
    <row r="40" spans="1:24" x14ac:dyDescent="0.35">
      <c r="A40" s="3"/>
      <c r="B40" s="3"/>
      <c r="C40" s="22" t="s">
        <v>129</v>
      </c>
      <c r="D40" s="3"/>
      <c r="E40" s="3"/>
      <c r="F40" s="7" t="s">
        <v>163</v>
      </c>
      <c r="G40" s="3"/>
      <c r="H40" s="3"/>
      <c r="I40" s="3"/>
      <c r="J40" s="3"/>
      <c r="K40" s="3"/>
      <c r="L40" s="3"/>
      <c r="M40" s="3"/>
      <c r="N40" s="3"/>
      <c r="O40" s="3"/>
      <c r="P40" s="3"/>
      <c r="R40" s="75"/>
      <c r="S40" s="75"/>
      <c r="T40" s="75"/>
      <c r="U40" s="75"/>
      <c r="V40" s="75"/>
      <c r="W40" s="75"/>
      <c r="X40" s="75"/>
    </row>
    <row r="41" spans="1:24" x14ac:dyDescent="0.35">
      <c r="A41" s="3"/>
      <c r="B41" s="11" t="s">
        <v>172</v>
      </c>
      <c r="C41" s="12">
        <f>10/100*D37</f>
        <v>0</v>
      </c>
      <c r="D41" s="3"/>
      <c r="E41" s="3"/>
      <c r="F41" s="7" t="s">
        <v>174</v>
      </c>
      <c r="G41" s="3"/>
      <c r="H41" s="3"/>
      <c r="I41" s="3"/>
      <c r="J41" s="3"/>
      <c r="K41" s="3"/>
      <c r="L41" s="3"/>
      <c r="M41" s="3"/>
      <c r="N41" s="3"/>
      <c r="O41" s="3"/>
      <c r="P41" s="3"/>
      <c r="R41" s="75"/>
      <c r="S41" s="75"/>
      <c r="T41" s="75"/>
      <c r="U41" s="75"/>
      <c r="V41" s="75"/>
      <c r="W41" s="75"/>
      <c r="X41" s="75"/>
    </row>
    <row r="42" spans="1:24" x14ac:dyDescent="0.35">
      <c r="A42" s="3"/>
      <c r="B42" s="11" t="s">
        <v>173</v>
      </c>
      <c r="C42" s="12">
        <f>ROUND(C41,0)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75"/>
      <c r="S42" s="75"/>
      <c r="T42" s="75"/>
      <c r="U42" s="75"/>
      <c r="V42" s="75"/>
      <c r="W42" s="75"/>
      <c r="X42" s="75"/>
    </row>
    <row r="43" spans="1:24" ht="15" thickBo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R43" s="75"/>
      <c r="S43" s="75"/>
      <c r="T43" s="75"/>
      <c r="U43" s="75"/>
      <c r="V43" s="75"/>
      <c r="W43" s="75"/>
      <c r="X43" s="75"/>
    </row>
    <row r="44" spans="1:24" ht="15" thickBot="1" x14ac:dyDescent="0.4">
      <c r="A44" s="3"/>
      <c r="B44" s="3"/>
      <c r="C44" s="10" t="s">
        <v>132</v>
      </c>
      <c r="D44" s="14"/>
      <c r="E44" s="3"/>
      <c r="F44" s="9" t="s">
        <v>27</v>
      </c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4" ht="15" thickBo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4" ht="15" thickBot="1" x14ac:dyDescent="0.4">
      <c r="A46" s="3"/>
      <c r="B46" s="3"/>
      <c r="C46" s="10" t="s">
        <v>133</v>
      </c>
      <c r="D46" s="13">
        <f>C49</f>
        <v>0</v>
      </c>
      <c r="E46" s="3"/>
      <c r="F46" s="9" t="s">
        <v>31</v>
      </c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4" x14ac:dyDescent="0.35">
      <c r="A47" s="3"/>
      <c r="B47" s="3"/>
      <c r="C47" s="22" t="s">
        <v>34</v>
      </c>
      <c r="D47" s="3"/>
      <c r="E47" s="3"/>
      <c r="F47" s="9" t="s">
        <v>26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24" x14ac:dyDescent="0.35">
      <c r="A48" s="3"/>
      <c r="B48" s="11" t="s">
        <v>32</v>
      </c>
      <c r="C48" s="12">
        <f>5/100*(D37+D39+D44)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35">
      <c r="A49" s="3"/>
      <c r="B49" s="11" t="s">
        <v>33</v>
      </c>
      <c r="C49" s="12">
        <f>ROUND(C48,0)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thickBo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 thickBot="1" x14ac:dyDescent="0.4">
      <c r="A51" s="3"/>
      <c r="B51" s="3"/>
      <c r="C51" s="10" t="s">
        <v>134</v>
      </c>
      <c r="D51" s="14"/>
      <c r="E51" s="3"/>
      <c r="F51" s="9" t="s">
        <v>37</v>
      </c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 thickBo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 thickBot="1" x14ac:dyDescent="0.4">
      <c r="A53" s="3"/>
      <c r="B53" s="3"/>
      <c r="C53" s="10" t="s">
        <v>135</v>
      </c>
      <c r="D53" s="14"/>
      <c r="E53" s="23" t="str">
        <f>IF(D53&lt;=(25/100*D57),"Correct","Incorrect")</f>
        <v>Correct</v>
      </c>
      <c r="F53" s="9" t="s">
        <v>38</v>
      </c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35">
      <c r="A54" s="3"/>
      <c r="B54" s="11" t="s">
        <v>169</v>
      </c>
      <c r="C54" s="12">
        <f>25/100*(D57)</f>
        <v>0</v>
      </c>
      <c r="D54" s="3"/>
      <c r="E54" s="3"/>
      <c r="F54" s="7" t="s">
        <v>43</v>
      </c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5">
      <c r="A55" s="3"/>
      <c r="B55" s="11" t="s">
        <v>170</v>
      </c>
      <c r="C55" s="12">
        <f>ROUND(C54,0)</f>
        <v>0</v>
      </c>
      <c r="D55" s="3"/>
      <c r="E55" s="3"/>
      <c r="F55" s="7" t="s">
        <v>45</v>
      </c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 thickBo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 thickBot="1" x14ac:dyDescent="0.4">
      <c r="A57" s="3"/>
      <c r="B57" s="3"/>
      <c r="C57" s="10" t="s">
        <v>136</v>
      </c>
      <c r="D57" s="32">
        <f>C59</f>
        <v>0</v>
      </c>
      <c r="E57" s="3"/>
      <c r="F57" s="4" t="s">
        <v>42</v>
      </c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35">
      <c r="A58" s="3"/>
      <c r="B58" s="11" t="s">
        <v>40</v>
      </c>
      <c r="C58" s="29">
        <f>D37+D39+D44+D46+D51+D53</f>
        <v>0</v>
      </c>
      <c r="D58" s="3"/>
      <c r="E58" s="3"/>
      <c r="F58" s="9" t="s">
        <v>44</v>
      </c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35">
      <c r="A59" s="3"/>
      <c r="B59" s="11" t="s">
        <v>41</v>
      </c>
      <c r="C59" s="29">
        <f>ROUND(C58,0)</f>
        <v>0</v>
      </c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35">
      <c r="A60" s="3"/>
      <c r="B60" s="3"/>
      <c r="C60" s="3"/>
      <c r="D60" s="3"/>
      <c r="E60" s="3"/>
      <c r="F60" s="30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.5" x14ac:dyDescent="0.45">
      <c r="A61" s="6" t="s">
        <v>49</v>
      </c>
      <c r="B61" s="5"/>
      <c r="C61" s="5"/>
      <c r="D61" s="5"/>
      <c r="E61" s="5"/>
      <c r="F61" s="31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 thickBo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 thickBot="1" x14ac:dyDescent="0.4">
      <c r="A64" s="3"/>
      <c r="B64" s="3"/>
      <c r="C64" s="10" t="s">
        <v>137</v>
      </c>
      <c r="D64" s="14"/>
      <c r="E64" s="3"/>
      <c r="F64" s="9" t="s">
        <v>23</v>
      </c>
      <c r="G64" s="3"/>
      <c r="H64" s="3"/>
      <c r="I64" s="3"/>
      <c r="J64" s="3"/>
      <c r="K64" s="3"/>
      <c r="L64" s="3"/>
      <c r="M64" s="3"/>
      <c r="N64" s="3"/>
      <c r="O64" s="33" t="s">
        <v>51</v>
      </c>
      <c r="P64" s="3"/>
    </row>
    <row r="65" spans="1:22" ht="15" thickBot="1" x14ac:dyDescent="0.4">
      <c r="A65" s="3"/>
      <c r="B65" s="3"/>
      <c r="C65" s="10"/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3" t="s">
        <v>52</v>
      </c>
      <c r="P65" s="3"/>
    </row>
    <row r="66" spans="1:22" ht="15" thickBot="1" x14ac:dyDescent="0.4">
      <c r="A66" s="3"/>
      <c r="B66" s="3"/>
      <c r="C66" s="10" t="s">
        <v>138</v>
      </c>
      <c r="D66" s="13"/>
      <c r="E66" s="23" t="str">
        <f>IF(D66&lt;=(10/100*D64),"Correct","Incorrect")</f>
        <v>Correct</v>
      </c>
      <c r="F66" s="9" t="s">
        <v>160</v>
      </c>
      <c r="G66" s="3"/>
      <c r="H66" s="3"/>
      <c r="I66" s="3"/>
      <c r="J66" s="3"/>
      <c r="K66" s="3"/>
      <c r="L66" s="3"/>
      <c r="M66" s="3"/>
      <c r="N66" s="3"/>
      <c r="O66" s="3"/>
      <c r="P66" s="3"/>
      <c r="S66" s="75"/>
      <c r="T66" s="75"/>
      <c r="U66" s="75"/>
      <c r="V66" s="75"/>
    </row>
    <row r="67" spans="1:22" x14ac:dyDescent="0.35">
      <c r="A67" s="3"/>
      <c r="B67" s="3"/>
      <c r="C67" s="22" t="s">
        <v>129</v>
      </c>
      <c r="D67" s="3"/>
      <c r="E67" s="3"/>
      <c r="F67" s="7" t="s">
        <v>163</v>
      </c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22" x14ac:dyDescent="0.35">
      <c r="A68" s="3"/>
      <c r="B68" s="11" t="s">
        <v>172</v>
      </c>
      <c r="C68" s="12">
        <f>10/100*D64</f>
        <v>0</v>
      </c>
      <c r="D68" s="3"/>
      <c r="E68" s="3"/>
      <c r="F68" s="7" t="s">
        <v>174</v>
      </c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2" x14ac:dyDescent="0.35">
      <c r="A69" s="3"/>
      <c r="B69" s="11" t="s">
        <v>173</v>
      </c>
      <c r="C69" s="12">
        <f>ROUND(C68,0)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22" ht="15" thickBo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2" ht="15" thickBot="1" x14ac:dyDescent="0.4">
      <c r="A71" s="3"/>
      <c r="B71" s="3"/>
      <c r="C71" s="10" t="s">
        <v>139</v>
      </c>
      <c r="D71" s="14"/>
      <c r="E71" s="3"/>
      <c r="F71" s="9" t="s">
        <v>27</v>
      </c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2" ht="15" thickBo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22" ht="15" thickBot="1" x14ac:dyDescent="0.4">
      <c r="A73" s="3"/>
      <c r="B73" s="3"/>
      <c r="C73" s="10" t="s">
        <v>140</v>
      </c>
      <c r="D73" s="13">
        <f>C76</f>
        <v>0</v>
      </c>
      <c r="E73" s="3"/>
      <c r="F73" s="9" t="s">
        <v>31</v>
      </c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22" x14ac:dyDescent="0.35">
      <c r="A74" s="3"/>
      <c r="B74" s="3"/>
      <c r="C74" s="22" t="s">
        <v>34</v>
      </c>
      <c r="D74" s="3"/>
      <c r="E74" s="3"/>
      <c r="F74" s="9" t="s">
        <v>26</v>
      </c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22" x14ac:dyDescent="0.35">
      <c r="A75" s="3"/>
      <c r="B75" s="11" t="s">
        <v>32</v>
      </c>
      <c r="C75" s="12">
        <f>5/100*(D64+D66+D71)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22" x14ac:dyDescent="0.35">
      <c r="A76" s="3"/>
      <c r="B76" s="11" t="s">
        <v>33</v>
      </c>
      <c r="C76" s="12">
        <f>ROUND(C75,0)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22" ht="15" thickBo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22" ht="15" thickBot="1" x14ac:dyDescent="0.4">
      <c r="A78" s="3"/>
      <c r="B78" s="3"/>
      <c r="C78" s="10" t="s">
        <v>141</v>
      </c>
      <c r="D78" s="14"/>
      <c r="E78" s="3"/>
      <c r="F78" s="9" t="s">
        <v>37</v>
      </c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22" ht="15" thickBo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22" ht="15" thickBot="1" x14ac:dyDescent="0.4">
      <c r="A80" s="3"/>
      <c r="B80" s="3"/>
      <c r="C80" s="10" t="s">
        <v>142</v>
      </c>
      <c r="D80" s="14"/>
      <c r="E80" s="23" t="str">
        <f>IF(D80&lt;=(25/100*D84),"Correct","Incorrect")</f>
        <v>Correct</v>
      </c>
      <c r="F80" s="9" t="s">
        <v>38</v>
      </c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5">
      <c r="A81" s="3"/>
      <c r="B81" s="11" t="s">
        <v>169</v>
      </c>
      <c r="C81" s="12">
        <f>25/100*(D84)</f>
        <v>0</v>
      </c>
      <c r="D81" s="3"/>
      <c r="E81" s="3"/>
      <c r="F81" s="7" t="s">
        <v>43</v>
      </c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35">
      <c r="A82" s="3"/>
      <c r="B82" s="11" t="s">
        <v>170</v>
      </c>
      <c r="C82" s="12">
        <f>ROUND(C81,0)</f>
        <v>0</v>
      </c>
      <c r="D82" s="3"/>
      <c r="E82" s="3"/>
      <c r="F82" s="7" t="s">
        <v>45</v>
      </c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thickBo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thickBot="1" x14ac:dyDescent="0.4">
      <c r="A84" s="3"/>
      <c r="B84" s="3"/>
      <c r="C84" s="10" t="s">
        <v>143</v>
      </c>
      <c r="D84" s="32">
        <f>C86</f>
        <v>0</v>
      </c>
      <c r="E84" s="3"/>
      <c r="F84" s="4" t="s">
        <v>42</v>
      </c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35">
      <c r="A85" s="3"/>
      <c r="B85" s="11" t="s">
        <v>40</v>
      </c>
      <c r="C85" s="29">
        <f>D64+D66+D71+D73+D78+D80</f>
        <v>0</v>
      </c>
      <c r="D85" s="3"/>
      <c r="E85" s="3"/>
      <c r="F85" s="9" t="s">
        <v>44</v>
      </c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35">
      <c r="A86" s="3"/>
      <c r="B86" s="11" t="s">
        <v>41</v>
      </c>
      <c r="C86" s="29">
        <f>ROUND(C85,0)</f>
        <v>0</v>
      </c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35">
      <c r="A87" s="3"/>
      <c r="B87" s="3"/>
      <c r="C87" s="3"/>
      <c r="D87" s="3"/>
      <c r="E87" s="3"/>
      <c r="F87" s="30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.5" x14ac:dyDescent="0.45">
      <c r="A88" s="6" t="s">
        <v>50</v>
      </c>
      <c r="B88" s="5"/>
      <c r="C88" s="5"/>
      <c r="D88" s="5"/>
      <c r="E88" s="5"/>
      <c r="F88" s="31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thickBo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thickBot="1" x14ac:dyDescent="0.4">
      <c r="A91" s="3"/>
      <c r="B91" s="3"/>
      <c r="C91" s="10" t="s">
        <v>144</v>
      </c>
      <c r="D91" s="14"/>
      <c r="E91" s="3"/>
      <c r="F91" s="9" t="s">
        <v>23</v>
      </c>
      <c r="G91" s="3"/>
      <c r="H91" s="3"/>
      <c r="I91" s="3"/>
      <c r="J91" s="3"/>
      <c r="K91" s="3"/>
      <c r="L91" s="3"/>
      <c r="M91" s="3"/>
      <c r="N91" s="3"/>
      <c r="O91" s="33" t="s">
        <v>51</v>
      </c>
      <c r="P91" s="3"/>
    </row>
    <row r="92" spans="1:16" ht="15" thickBot="1" x14ac:dyDescent="0.4">
      <c r="A92" s="3"/>
      <c r="B92" s="3"/>
      <c r="C92" s="10"/>
      <c r="D92" s="3"/>
      <c r="E92" s="3"/>
      <c r="F92" s="8"/>
      <c r="G92" s="3"/>
      <c r="H92" s="3"/>
      <c r="I92" s="3"/>
      <c r="J92" s="3"/>
      <c r="K92" s="3"/>
      <c r="L92" s="3"/>
      <c r="M92" s="3"/>
      <c r="N92" s="3"/>
      <c r="O92" s="33" t="s">
        <v>52</v>
      </c>
      <c r="P92" s="3"/>
    </row>
    <row r="93" spans="1:16" ht="15" thickBot="1" x14ac:dyDescent="0.4">
      <c r="A93" s="3"/>
      <c r="B93" s="3"/>
      <c r="C93" s="10" t="s">
        <v>145</v>
      </c>
      <c r="D93" s="13"/>
      <c r="E93" s="23" t="str">
        <f>IF(D93&lt;=(10/100*D91),"Correct","Incorrect")</f>
        <v>Correct</v>
      </c>
      <c r="F93" s="9" t="s">
        <v>160</v>
      </c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35">
      <c r="A94" s="3"/>
      <c r="B94" s="3"/>
      <c r="C94" s="22" t="s">
        <v>124</v>
      </c>
      <c r="D94" s="3"/>
      <c r="E94" s="3"/>
      <c r="F94" s="7" t="s">
        <v>163</v>
      </c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35">
      <c r="A95" s="3"/>
      <c r="B95" s="11" t="s">
        <v>172</v>
      </c>
      <c r="C95" s="12">
        <f>10/100*D91</f>
        <v>0</v>
      </c>
      <c r="D95" s="3"/>
      <c r="E95" s="3"/>
      <c r="F95" s="7" t="s">
        <v>174</v>
      </c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35">
      <c r="A96" s="3"/>
      <c r="B96" s="11" t="s">
        <v>173</v>
      </c>
      <c r="C96" s="12">
        <f>ROUND(C95,0)</f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thickBo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thickBot="1" x14ac:dyDescent="0.4">
      <c r="A98" s="3"/>
      <c r="B98" s="3"/>
      <c r="C98" s="10" t="s">
        <v>146</v>
      </c>
      <c r="D98" s="14"/>
      <c r="E98" s="3"/>
      <c r="F98" s="9" t="s">
        <v>27</v>
      </c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thickBo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thickBot="1" x14ac:dyDescent="0.4">
      <c r="A100" s="3"/>
      <c r="B100" s="3"/>
      <c r="C100" s="10" t="s">
        <v>147</v>
      </c>
      <c r="D100" s="13">
        <f>C103</f>
        <v>0</v>
      </c>
      <c r="E100" s="3"/>
      <c r="F100" s="9" t="s">
        <v>31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35">
      <c r="A101" s="3"/>
      <c r="B101" s="3"/>
      <c r="C101" s="22" t="s">
        <v>34</v>
      </c>
      <c r="D101" s="3"/>
      <c r="E101" s="3"/>
      <c r="F101" s="9" t="s">
        <v>26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35">
      <c r="A102" s="3"/>
      <c r="B102" s="11" t="s">
        <v>32</v>
      </c>
      <c r="C102" s="12">
        <f>5/100*(D91+D93+D98)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35">
      <c r="A103" s="3"/>
      <c r="B103" s="11" t="s">
        <v>33</v>
      </c>
      <c r="C103" s="12">
        <f>ROUND(C102,0)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thickBo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thickBot="1" x14ac:dyDescent="0.4">
      <c r="A105" s="3"/>
      <c r="B105" s="3"/>
      <c r="C105" s="10" t="s">
        <v>148</v>
      </c>
      <c r="D105" s="14"/>
      <c r="E105" s="3"/>
      <c r="F105" s="9" t="s">
        <v>37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thickBo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thickBot="1" x14ac:dyDescent="0.4">
      <c r="A107" s="3"/>
      <c r="B107" s="3"/>
      <c r="C107" s="10" t="s">
        <v>149</v>
      </c>
      <c r="D107" s="14"/>
      <c r="E107" s="23" t="str">
        <f>IF(D107&lt;=(25/100*D111),"Correct","Incorrect")</f>
        <v>Correct</v>
      </c>
      <c r="F107" s="9" t="s">
        <v>38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35">
      <c r="A108" s="3"/>
      <c r="B108" s="11" t="s">
        <v>169</v>
      </c>
      <c r="C108" s="12">
        <f>25/100*(D111)</f>
        <v>0</v>
      </c>
      <c r="D108" s="3"/>
      <c r="E108" s="3"/>
      <c r="F108" s="7" t="s">
        <v>43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35">
      <c r="A109" s="3"/>
      <c r="B109" s="11" t="s">
        <v>170</v>
      </c>
      <c r="C109" s="12">
        <f>ROUND(C108,0)</f>
        <v>0</v>
      </c>
      <c r="D109" s="3"/>
      <c r="E109" s="3"/>
      <c r="F109" s="7" t="s">
        <v>45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thickBo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thickBot="1" x14ac:dyDescent="0.4">
      <c r="A111" s="3"/>
      <c r="B111" s="3"/>
      <c r="C111" s="10" t="s">
        <v>150</v>
      </c>
      <c r="D111" s="32">
        <f>C113</f>
        <v>0</v>
      </c>
      <c r="E111" s="3"/>
      <c r="F111" s="4" t="s">
        <v>42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35">
      <c r="A112" s="3"/>
      <c r="B112" s="11" t="s">
        <v>40</v>
      </c>
      <c r="C112" s="29">
        <f>D91+D93+D98+D100+D105+D107</f>
        <v>0</v>
      </c>
      <c r="D112" s="3"/>
      <c r="E112" s="3"/>
      <c r="F112" s="9" t="s">
        <v>44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35">
      <c r="A113" s="3"/>
      <c r="B113" s="11" t="s">
        <v>41</v>
      </c>
      <c r="C113" s="29">
        <f>ROUND(C112,0)</f>
        <v>0</v>
      </c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35">
      <c r="A114" s="3"/>
      <c r="B114" s="3"/>
      <c r="C114" s="3"/>
      <c r="D114" s="3"/>
      <c r="E114" s="3"/>
      <c r="F114" s="30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.5" x14ac:dyDescent="0.45">
      <c r="A115" s="6" t="s">
        <v>108</v>
      </c>
      <c r="B115" s="5"/>
      <c r="C115" s="5"/>
      <c r="D115" s="5"/>
      <c r="E115" s="5"/>
      <c r="F115" s="31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thickBo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thickBot="1" x14ac:dyDescent="0.4">
      <c r="A118" s="3"/>
      <c r="B118" s="3"/>
      <c r="C118" s="10" t="s">
        <v>151</v>
      </c>
      <c r="D118" s="14"/>
      <c r="E118" s="3"/>
      <c r="F118" s="9" t="s">
        <v>23</v>
      </c>
      <c r="G118" s="3"/>
      <c r="H118" s="3"/>
      <c r="I118" s="3"/>
      <c r="J118" s="3"/>
      <c r="K118" s="3"/>
      <c r="L118" s="3"/>
      <c r="M118" s="3"/>
      <c r="N118" s="3"/>
      <c r="O118" s="33" t="s">
        <v>51</v>
      </c>
      <c r="P118" s="3"/>
    </row>
    <row r="119" spans="1:16" ht="15" thickBot="1" x14ac:dyDescent="0.4">
      <c r="A119" s="3"/>
      <c r="B119" s="3"/>
      <c r="C119" s="10"/>
      <c r="D119" s="3"/>
      <c r="E119" s="3"/>
      <c r="F119" s="8"/>
      <c r="G119" s="3"/>
      <c r="H119" s="3"/>
      <c r="I119" s="3"/>
      <c r="J119" s="3"/>
      <c r="K119" s="3"/>
      <c r="L119" s="3"/>
      <c r="M119" s="3"/>
      <c r="N119" s="3"/>
      <c r="O119" s="33" t="s">
        <v>52</v>
      </c>
      <c r="P119" s="3"/>
    </row>
    <row r="120" spans="1:16" ht="15" thickBot="1" x14ac:dyDescent="0.4">
      <c r="A120" s="3"/>
      <c r="B120" s="3"/>
      <c r="C120" s="10" t="s">
        <v>152</v>
      </c>
      <c r="D120" s="13"/>
      <c r="E120" s="23" t="str">
        <f>IF(D120&lt;=(10/100*D118),"Correct","Incorrect")</f>
        <v>Correct</v>
      </c>
      <c r="F120" s="9" t="s">
        <v>160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35">
      <c r="A121" s="3"/>
      <c r="B121" s="3"/>
      <c r="C121" s="22" t="s">
        <v>129</v>
      </c>
      <c r="D121" s="3"/>
      <c r="E121" s="3"/>
      <c r="F121" s="7" t="s">
        <v>163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35">
      <c r="A122" s="3"/>
      <c r="B122" s="11" t="s">
        <v>172</v>
      </c>
      <c r="C122" s="12">
        <f>10/100*D118</f>
        <v>0</v>
      </c>
      <c r="D122" s="3"/>
      <c r="E122" s="3"/>
      <c r="F122" s="7" t="s">
        <v>174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35">
      <c r="A123" s="3"/>
      <c r="B123" s="11" t="s">
        <v>173</v>
      </c>
      <c r="C123" s="12">
        <f>ROUND(C122,0)</f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thickBo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thickBot="1" x14ac:dyDescent="0.4">
      <c r="A125" s="3"/>
      <c r="B125" s="3"/>
      <c r="C125" s="10" t="s">
        <v>153</v>
      </c>
      <c r="D125" s="14"/>
      <c r="E125" s="3"/>
      <c r="F125" s="9" t="s">
        <v>27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thickBo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thickBot="1" x14ac:dyDescent="0.4">
      <c r="A127" s="3"/>
      <c r="B127" s="3"/>
      <c r="C127" s="10" t="s">
        <v>154</v>
      </c>
      <c r="D127" s="13">
        <f>C130</f>
        <v>0</v>
      </c>
      <c r="E127" s="3"/>
      <c r="F127" s="9" t="s">
        <v>31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35">
      <c r="A128" s="3"/>
      <c r="B128" s="3"/>
      <c r="C128" s="22" t="s">
        <v>34</v>
      </c>
      <c r="D128" s="3"/>
      <c r="E128" s="3"/>
      <c r="F128" s="9" t="s">
        <v>26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35">
      <c r="A129" s="3"/>
      <c r="B129" s="11" t="s">
        <v>32</v>
      </c>
      <c r="C129" s="12">
        <f>5/100*(D118+D120+D125)</f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35">
      <c r="A130" s="3"/>
      <c r="B130" s="11" t="s">
        <v>33</v>
      </c>
      <c r="C130" s="12">
        <f>ROUND(C129,0)</f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thickBo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thickBot="1" x14ac:dyDescent="0.4">
      <c r="A132" s="3"/>
      <c r="B132" s="3"/>
      <c r="C132" s="10" t="s">
        <v>155</v>
      </c>
      <c r="D132" s="14"/>
      <c r="E132" s="3"/>
      <c r="F132" s="9" t="s">
        <v>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thickBo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thickBot="1" x14ac:dyDescent="0.4">
      <c r="A134" s="3"/>
      <c r="B134" s="3"/>
      <c r="C134" s="10" t="s">
        <v>156</v>
      </c>
      <c r="D134" s="14"/>
      <c r="E134" s="23" t="str">
        <f>IF(D134&lt;=(25/100*D138),"Correct","Incorrect")</f>
        <v>Correct</v>
      </c>
      <c r="F134" s="9" t="s">
        <v>38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35">
      <c r="A135" s="3"/>
      <c r="B135" s="11" t="s">
        <v>169</v>
      </c>
      <c r="C135" s="12">
        <f>25/100*(D138)</f>
        <v>0</v>
      </c>
      <c r="D135" s="3"/>
      <c r="E135" s="3"/>
      <c r="F135" s="7" t="s">
        <v>43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35">
      <c r="A136" s="3"/>
      <c r="B136" s="11" t="s">
        <v>170</v>
      </c>
      <c r="C136" s="12">
        <f>ROUND(C135,0)</f>
        <v>0</v>
      </c>
      <c r="D136" s="3"/>
      <c r="E136" s="3"/>
      <c r="F136" s="7" t="s">
        <v>45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thickBo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thickBot="1" x14ac:dyDescent="0.4">
      <c r="A138" s="3"/>
      <c r="B138" s="3"/>
      <c r="C138" s="10" t="s">
        <v>157</v>
      </c>
      <c r="D138" s="32">
        <f>C140</f>
        <v>0</v>
      </c>
      <c r="E138" s="3"/>
      <c r="F138" s="4" t="s">
        <v>42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35">
      <c r="A139" s="3"/>
      <c r="B139" s="11" t="s">
        <v>40</v>
      </c>
      <c r="C139" s="29">
        <f>D118+D120+D125+D127+D132+D134</f>
        <v>0</v>
      </c>
      <c r="D139" s="3"/>
      <c r="E139" s="3"/>
      <c r="F139" s="9" t="s">
        <v>44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35">
      <c r="A140" s="3"/>
      <c r="B140" s="11" t="s">
        <v>41</v>
      </c>
      <c r="C140" s="29">
        <f>ROUND(C139,0)</f>
        <v>0</v>
      </c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35">
      <c r="A141" s="3"/>
      <c r="B141" s="11"/>
      <c r="C141" s="29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.5" x14ac:dyDescent="0.45">
      <c r="A142" s="6" t="s">
        <v>95</v>
      </c>
      <c r="B142" s="5"/>
      <c r="C142" s="5"/>
      <c r="D142" s="5"/>
      <c r="E142" s="5"/>
      <c r="F142" s="31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35">
      <c r="A143" s="3"/>
      <c r="B143" s="11"/>
      <c r="C143" s="29"/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35">
      <c r="A144" s="3"/>
      <c r="B144" s="11"/>
      <c r="C144" s="29"/>
      <c r="D144" s="3"/>
      <c r="E144" s="3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27" ht="19" thickBot="1" x14ac:dyDescent="0.5">
      <c r="A145" s="3"/>
      <c r="B145" s="3"/>
      <c r="C145" s="73" t="s">
        <v>99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3" t="s">
        <v>51</v>
      </c>
      <c r="P145" s="3"/>
    </row>
    <row r="146" spans="1:27" ht="15" thickBot="1" x14ac:dyDescent="0.4">
      <c r="A146" s="3"/>
      <c r="B146" s="3"/>
      <c r="C146" s="10" t="s">
        <v>92</v>
      </c>
      <c r="D146" s="32">
        <f>C148</f>
        <v>0</v>
      </c>
      <c r="E146" s="23" t="str">
        <f>IF(D146&gt;=(60/100*D160),"Correct","Incorrect")</f>
        <v>Correct</v>
      </c>
      <c r="F146" s="4" t="s">
        <v>96</v>
      </c>
      <c r="G146" s="3"/>
      <c r="H146" s="3"/>
      <c r="I146" s="3"/>
      <c r="J146" s="3"/>
      <c r="K146" s="3"/>
      <c r="L146" s="3"/>
      <c r="M146" s="3"/>
      <c r="N146" s="3"/>
      <c r="O146" s="33" t="s">
        <v>52</v>
      </c>
      <c r="P146" s="3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x14ac:dyDescent="0.35">
      <c r="A147" s="3"/>
      <c r="B147" s="11" t="s">
        <v>93</v>
      </c>
      <c r="C147" s="29">
        <f>D10</f>
        <v>0</v>
      </c>
      <c r="D147" s="3"/>
      <c r="E147" s="3"/>
      <c r="F147" s="7" t="s">
        <v>97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27" x14ac:dyDescent="0.35">
      <c r="A148" s="3"/>
      <c r="B148" s="11" t="s">
        <v>94</v>
      </c>
      <c r="C148" s="29">
        <f>ROUND(C147,0)</f>
        <v>0</v>
      </c>
      <c r="D148" s="3"/>
      <c r="E148" s="3"/>
      <c r="F148" s="7" t="s">
        <v>98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27" x14ac:dyDescent="0.35">
      <c r="A149" s="3"/>
      <c r="B149" s="11"/>
      <c r="C149" s="29"/>
      <c r="D149" s="3"/>
      <c r="E149" s="3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27" ht="19" thickBot="1" x14ac:dyDescent="0.5">
      <c r="A150" s="3"/>
      <c r="B150" s="3"/>
      <c r="C150" s="73" t="s">
        <v>100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27" ht="15" thickBot="1" x14ac:dyDescent="0.4">
      <c r="A151" s="3"/>
      <c r="B151" s="3"/>
      <c r="C151" s="10" t="s">
        <v>92</v>
      </c>
      <c r="D151" s="32">
        <f>C153</f>
        <v>0</v>
      </c>
      <c r="E151" s="23" t="str">
        <f>IF(D151&gt;=(60/100*D165),"Correct","Incorrect")</f>
        <v>Correct</v>
      </c>
      <c r="F151" s="4" t="s">
        <v>96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27" x14ac:dyDescent="0.35">
      <c r="A152" s="3"/>
      <c r="B152" s="11" t="s">
        <v>93</v>
      </c>
      <c r="C152" s="29">
        <f>D10+D37+D64+D91+D118</f>
        <v>0</v>
      </c>
      <c r="D152" s="3"/>
      <c r="E152" s="3"/>
      <c r="F152" s="7" t="s">
        <v>97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R152" s="75"/>
      <c r="S152" s="75"/>
      <c r="T152" s="75"/>
      <c r="U152" s="75"/>
      <c r="V152" s="75"/>
      <c r="W152" s="75"/>
    </row>
    <row r="153" spans="1:27" x14ac:dyDescent="0.35">
      <c r="A153" s="3"/>
      <c r="B153" s="11" t="s">
        <v>94</v>
      </c>
      <c r="C153" s="29">
        <f>ROUND(C152,0)</f>
        <v>0</v>
      </c>
      <c r="D153" s="3"/>
      <c r="E153" s="3"/>
      <c r="F153" s="7" t="s">
        <v>98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27" x14ac:dyDescent="0.35">
      <c r="A154" s="3"/>
      <c r="B154" s="11"/>
      <c r="C154" s="29"/>
      <c r="D154" s="3"/>
      <c r="E154" s="3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27" x14ac:dyDescent="0.35">
      <c r="A155" s="3"/>
      <c r="B155" s="3"/>
      <c r="C155" s="3"/>
      <c r="D155" s="3"/>
      <c r="E155" s="3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27" ht="18.5" x14ac:dyDescent="0.45">
      <c r="A156" s="6" t="s">
        <v>53</v>
      </c>
      <c r="B156" s="5"/>
      <c r="C156" s="5"/>
      <c r="D156" s="5"/>
      <c r="E156" s="5"/>
      <c r="F156" s="31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27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27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27" ht="19" thickBot="1" x14ac:dyDescent="0.5">
      <c r="A159" s="3"/>
      <c r="B159" s="3"/>
      <c r="C159" s="73" t="s">
        <v>99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27" ht="15" thickBot="1" x14ac:dyDescent="0.4">
      <c r="A160" s="3"/>
      <c r="B160" s="3"/>
      <c r="C160" s="10" t="s">
        <v>46</v>
      </c>
      <c r="D160" s="32">
        <f>D30</f>
        <v>0</v>
      </c>
      <c r="E160" s="23" t="str">
        <f>IF(D160&lt;=400000,"Correct","Incorrect")</f>
        <v>Correct</v>
      </c>
      <c r="F160" s="4" t="s">
        <v>101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35">
      <c r="A161" s="3"/>
      <c r="B161" s="3"/>
      <c r="C161" s="3"/>
      <c r="D161" s="3"/>
      <c r="E161" s="3"/>
      <c r="F161" s="7" t="s">
        <v>103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35">
      <c r="A162" s="3"/>
      <c r="B162" s="3"/>
      <c r="C162" s="3"/>
      <c r="D162" s="3"/>
      <c r="E162" s="3"/>
      <c r="F162" s="7" t="s">
        <v>104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" thickBot="1" x14ac:dyDescent="0.5">
      <c r="A164" s="3"/>
      <c r="B164" s="3"/>
      <c r="C164" s="73" t="s">
        <v>100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thickBot="1" x14ac:dyDescent="0.4">
      <c r="A165" s="3"/>
      <c r="B165" s="3"/>
      <c r="C165" s="10" t="s">
        <v>46</v>
      </c>
      <c r="D165" s="32">
        <f>D30+D57+D84+D111+D138</f>
        <v>0</v>
      </c>
      <c r="E165" s="23" t="str">
        <f>IF(D165&lt;=750000,"Correct","Incorrect")</f>
        <v>Correct</v>
      </c>
      <c r="F165" s="4" t="s">
        <v>102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35">
      <c r="A166" s="3"/>
      <c r="B166" s="3"/>
      <c r="C166" s="3"/>
      <c r="D166" s="3"/>
      <c r="E166" s="3"/>
      <c r="F166" s="7" t="s">
        <v>54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35">
      <c r="A167" s="3"/>
      <c r="B167" s="3"/>
      <c r="C167" s="3"/>
      <c r="D167" s="3"/>
      <c r="E167" s="3"/>
      <c r="F167" s="7" t="s">
        <v>55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35">
      <c r="A168" s="3"/>
      <c r="B168" s="3"/>
      <c r="C168" s="3"/>
      <c r="D168" s="3"/>
      <c r="E168" s="3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35">
      <c r="A169" s="3"/>
      <c r="B169" s="3"/>
      <c r="C169" s="3"/>
      <c r="D169" s="3"/>
      <c r="E169" s="3"/>
      <c r="F169" s="7"/>
      <c r="G169" s="3"/>
      <c r="H169" s="3"/>
      <c r="I169" s="3"/>
      <c r="J169" s="3"/>
      <c r="K169" s="3"/>
      <c r="L169" s="3"/>
      <c r="M169" s="3"/>
      <c r="N169" s="3"/>
      <c r="O169" s="74" t="s">
        <v>105</v>
      </c>
      <c r="P169" s="3"/>
    </row>
    <row r="170" spans="1:16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20.149999999999999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</sheetData>
  <mergeCells count="9">
    <mergeCell ref="G2:G3"/>
    <mergeCell ref="H2:H3"/>
    <mergeCell ref="I2:I3"/>
    <mergeCell ref="A4:B4"/>
    <mergeCell ref="A6:B6"/>
    <mergeCell ref="A5:B5"/>
    <mergeCell ref="C2:C3"/>
    <mergeCell ref="D2:D3"/>
    <mergeCell ref="E2:F2"/>
  </mergeCells>
  <conditionalFormatting sqref="E26">
    <cfRule type="cellIs" dxfId="27" priority="27" operator="equal">
      <formula>"Incorrect"</formula>
    </cfRule>
    <cfRule type="cellIs" dxfId="26" priority="28" operator="equal">
      <formula>"Correct"</formula>
    </cfRule>
  </conditionalFormatting>
  <conditionalFormatting sqref="E53">
    <cfRule type="cellIs" dxfId="25" priority="25" operator="equal">
      <formula>"Incorrect"</formula>
    </cfRule>
    <cfRule type="cellIs" dxfId="24" priority="26" operator="equal">
      <formula>"Correct"</formula>
    </cfRule>
  </conditionalFormatting>
  <conditionalFormatting sqref="E80">
    <cfRule type="cellIs" dxfId="23" priority="23" operator="equal">
      <formula>"Incorrect"</formula>
    </cfRule>
    <cfRule type="cellIs" dxfId="22" priority="24" operator="equal">
      <formula>"Correct"</formula>
    </cfRule>
  </conditionalFormatting>
  <conditionalFormatting sqref="E107">
    <cfRule type="cellIs" dxfId="21" priority="21" operator="equal">
      <formula>"Incorrect"</formula>
    </cfRule>
    <cfRule type="cellIs" dxfId="20" priority="22" operator="equal">
      <formula>"Correct"</formula>
    </cfRule>
  </conditionalFormatting>
  <conditionalFormatting sqref="E134">
    <cfRule type="cellIs" dxfId="19" priority="19" operator="equal">
      <formula>"Incorrect"</formula>
    </cfRule>
    <cfRule type="cellIs" dxfId="18" priority="20" operator="equal">
      <formula>"Correct"</formula>
    </cfRule>
  </conditionalFormatting>
  <conditionalFormatting sqref="E160">
    <cfRule type="cellIs" dxfId="17" priority="17" operator="equal">
      <formula>"Incorrect"</formula>
    </cfRule>
    <cfRule type="cellIs" dxfId="16" priority="18" operator="equal">
      <formula>"Correct"</formula>
    </cfRule>
  </conditionalFormatting>
  <conditionalFormatting sqref="E146">
    <cfRule type="cellIs" dxfId="15" priority="15" operator="equal">
      <formula>"Incorrect"</formula>
    </cfRule>
    <cfRule type="cellIs" dxfId="14" priority="16" operator="equal">
      <formula>"Correct"</formula>
    </cfRule>
  </conditionalFormatting>
  <conditionalFormatting sqref="E165">
    <cfRule type="cellIs" dxfId="13" priority="13" operator="equal">
      <formula>"Incorrect"</formula>
    </cfRule>
    <cfRule type="cellIs" dxfId="12" priority="14" operator="equal">
      <formula>"Correct"</formula>
    </cfRule>
  </conditionalFormatting>
  <conditionalFormatting sqref="E151">
    <cfRule type="cellIs" dxfId="11" priority="11" operator="equal">
      <formula>"Incorrect"</formula>
    </cfRule>
    <cfRule type="cellIs" dxfId="10" priority="12" operator="equal">
      <formula>"Correct"</formula>
    </cfRule>
  </conditionalFormatting>
  <conditionalFormatting sqref="E12">
    <cfRule type="cellIs" dxfId="9" priority="9" operator="equal">
      <formula>"Incorrect"</formula>
    </cfRule>
    <cfRule type="cellIs" dxfId="8" priority="10" operator="equal">
      <formula>"Correct"</formula>
    </cfRule>
  </conditionalFormatting>
  <conditionalFormatting sqref="E39">
    <cfRule type="cellIs" dxfId="7" priority="7" operator="equal">
      <formula>"Incorrect"</formula>
    </cfRule>
    <cfRule type="cellIs" dxfId="6" priority="8" operator="equal">
      <formula>"Correct"</formula>
    </cfRule>
  </conditionalFormatting>
  <conditionalFormatting sqref="E66">
    <cfRule type="cellIs" dxfId="5" priority="5" operator="equal">
      <formula>"Incorrect"</formula>
    </cfRule>
    <cfRule type="cellIs" dxfId="4" priority="6" operator="equal">
      <formula>"Correct"</formula>
    </cfRule>
  </conditionalFormatting>
  <conditionalFormatting sqref="E93">
    <cfRule type="cellIs" dxfId="3" priority="3" operator="equal">
      <formula>"Incorrect"</formula>
    </cfRule>
    <cfRule type="cellIs" dxfId="2" priority="4" operator="equal">
      <formula>"Correct"</formula>
    </cfRule>
  </conditionalFormatting>
  <conditionalFormatting sqref="E120">
    <cfRule type="cellIs" dxfId="1" priority="1" operator="equal">
      <formula>"Incorrect"</formula>
    </cfRule>
    <cfRule type="cellIs" dxfId="0" priority="2" operator="equal">
      <formula>"Correct"</formula>
    </cfRule>
  </conditionalFormatting>
  <dataValidations count="1">
    <dataValidation type="decimal" errorStyle="warning" allowBlank="1" showErrorMessage="1" errorTitle="Warning" error="Please enter a number" sqref="C14 C21 C31 C41 C48 C58 C68 C75 C85 C95 C102 C112 C122 C129 C139 C147 C152 C27 C54 C81 C108 C135" xr:uid="{BC497540-1312-47E7-AD43-A3EE8A0621B9}">
      <formula1>0</formula1>
      <formula2>3000000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INFO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 DEL CASTILLO Helena</dc:creator>
  <cp:lastModifiedBy>CALVO DEL CASTILLO Helena</cp:lastModifiedBy>
  <dcterms:created xsi:type="dcterms:W3CDTF">2015-06-05T18:17:20Z</dcterms:created>
  <dcterms:modified xsi:type="dcterms:W3CDTF">2021-07-15T10:09:27Z</dcterms:modified>
</cp:coreProperties>
</file>